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JoBa\Jobcenter\dok\dok-aufr\"/>
    </mc:Choice>
  </mc:AlternateContent>
  <bookViews>
    <workbookView xWindow="0" yWindow="0" windowWidth="7380" windowHeight="5676"/>
  </bookViews>
  <sheets>
    <sheet name="Formularblatt" sheetId="1" r:id="rId1"/>
    <sheet name="Regelsätze" sheetId="2" r:id="rId2"/>
  </sheets>
  <definedNames>
    <definedName name="Datum">Formularblatt!$B$18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37" i="1" l="1"/>
  <c r="K18" i="1"/>
  <c r="F68" i="1" s="1"/>
  <c r="F9" i="1"/>
  <c r="G73" i="1" l="1"/>
  <c r="G79" i="1" s="1"/>
  <c r="K37" i="1"/>
  <c r="G59" i="1" s="1"/>
  <c r="L59" i="1" s="1"/>
  <c r="J68" i="1"/>
  <c r="G45" i="1"/>
  <c r="L45" i="1" s="1"/>
  <c r="E9" i="1"/>
  <c r="F73" i="1" s="1"/>
  <c r="F79" i="1" s="1"/>
  <c r="K73" i="1" l="1"/>
  <c r="K79" i="1" s="1"/>
  <c r="J73" i="1"/>
  <c r="J79" i="1" s="1"/>
  <c r="F45" i="1"/>
  <c r="K45" i="1" s="1"/>
  <c r="F59" i="1"/>
  <c r="K59" i="1" l="1"/>
</calcChain>
</file>

<file path=xl/sharedStrings.xml><?xml version="1.0" encoding="utf-8"?>
<sst xmlns="http://schemas.openxmlformats.org/spreadsheetml/2006/main" count="48" uniqueCount="39">
  <si>
    <t>Regelbedrafsstufen</t>
  </si>
  <si>
    <t>Stufe 1</t>
  </si>
  <si>
    <t>Stufe 2</t>
  </si>
  <si>
    <t>Stufe 3</t>
  </si>
  <si>
    <t>Stufe 4</t>
  </si>
  <si>
    <t>Stufe 5</t>
  </si>
  <si>
    <t>Stufe 6</t>
  </si>
  <si>
    <t>Regelsätze 2022</t>
  </si>
  <si>
    <t>Berechungshilfe im Aufrechnungsverfahren</t>
  </si>
  <si>
    <t>Bestimmung der Einbehaltshöhe</t>
  </si>
  <si>
    <t>Regelbedarfsstufe (Bitte auwählen):</t>
  </si>
  <si>
    <t>Höhe des Einbehalts:</t>
  </si>
  <si>
    <t>Verwaltung des Einbehaltes in Comp.Ass</t>
  </si>
  <si>
    <t>Ermittlung der (verbleibenden) Aufrechnungsraten</t>
  </si>
  <si>
    <r>
      <t xml:space="preserve">Monat der Bestandskraft der Erstattungs- oder Ersatzforderung und des Aufrechnungsbeginns eingeben:
</t>
    </r>
    <r>
      <rPr>
        <sz val="9"/>
        <color theme="1"/>
        <rFont val="Calibri"/>
        <family val="2"/>
        <scheme val="minor"/>
      </rPr>
      <t>(Bitte im Format "Monat/Jahr" eingeben; Bsp.: 01/2022)</t>
    </r>
  </si>
  <si>
    <t>Bestandskraft:</t>
  </si>
  <si>
    <t>Aufrechnungsbeginn:</t>
  </si>
  <si>
    <t>Aufrechnungsende:</t>
  </si>
  <si>
    <t>Verbleibende Raten:</t>
  </si>
  <si>
    <t>Anzahl Monate:</t>
  </si>
  <si>
    <t>Aufrechnungsende (neu):</t>
  </si>
  <si>
    <t>Anzahl Aufrechnungen</t>
  </si>
  <si>
    <t>Legende:</t>
  </si>
  <si>
    <t>auszufüllbare Felder</t>
  </si>
  <si>
    <t>Ergebnisfelder</t>
  </si>
  <si>
    <t>Ermittlung des aufzurechnenden Betrags und des Restbetrags</t>
  </si>
  <si>
    <t>Rückforderungsbetrag:</t>
  </si>
  <si>
    <t>Aufrechenbarer Betrag:</t>
  </si>
  <si>
    <t>Nach der Aufrechnung verbleibender Restbetrag:</t>
  </si>
  <si>
    <t>Durch Eingabe des indivíduellen Rückforderungsbetrags wird der aufrechenbare Betrag in Abhängig der noch zur Verfügung stehenden Raten ermittelt und ein ggf. noch verbleibender Restbetrag angezeigt:</t>
  </si>
  <si>
    <t>Betragsermittlung unter Berücksichtigung von Zeiten, in denen die Aufrechnung nicht vollziehbar war:</t>
  </si>
  <si>
    <t>Anpassung der Aufrechnung bei geänderten Regelsätzen</t>
  </si>
  <si>
    <r>
      <t xml:space="preserve">Berücksichtigung von Zeiten, in denen die Aufrechnung im Laufe eines Aufrechnungsverfahrens nicht vollziehbar (gehemmt) war:
</t>
    </r>
    <r>
      <rPr>
        <sz val="9"/>
        <color theme="1"/>
        <rFont val="Calibri"/>
        <family val="2"/>
        <scheme val="minor"/>
      </rPr>
      <t>(Bitte die Anzahl der Monate in denen die Aufrechnung gehemmt war und Anzahl der Monate in denen eine Aufrechnung vollzogen werden konnte in ganzen Zahlen eingeben; Anzahl mehrerer Hemmungen und Aufrehnungen werden addiert)</t>
    </r>
  </si>
  <si>
    <t>Anzahl bisheriger Raten:</t>
  </si>
  <si>
    <t>Bei zu berücksichtigenden Hemmungen</t>
  </si>
  <si>
    <t>Bisher Einbehaltener Gesamtbetrag:</t>
  </si>
  <si>
    <r>
      <t xml:space="preserve">Durch Eingabe der bislang einbehaltenen Raten und des sich daraus ergebenden Gesamtbetrags, kann der Einbehalt bei sich änderdernden Regelsätzen und Ratenhöhen angepasst werden:
</t>
    </r>
    <r>
      <rPr>
        <sz val="9"/>
        <color theme="1"/>
        <rFont val="Calibri"/>
        <family val="2"/>
        <scheme val="minor"/>
      </rPr>
      <t>(Die entsprechend neu geltende Regelbedarfsstufe/Ratenhöhe ist zuvor oben auszuwählen)</t>
    </r>
  </si>
  <si>
    <t>Gültig ab: 01.01.2023</t>
  </si>
  <si>
    <t>lfd. Nr.: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</si>
</sst>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[$-407]mmmm\ 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9" fontId="0" fillId="0" borderId="0" xfId="0" applyNumberFormat="1"/>
    <xf numFmtId="2" fontId="0" fillId="0" borderId="0" xfId="0" applyNumberFormat="1"/>
    <xf numFmtId="9" fontId="0" fillId="0" borderId="0" xfId="1" applyFont="1"/>
    <xf numFmtId="10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9" fontId="0" fillId="0" borderId="0" xfId="0" applyNumberFormat="1" applyFont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 applyProtection="1"/>
    <xf numFmtId="0" fontId="0" fillId="0" borderId="0" xfId="0" applyBorder="1"/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2" xfId="0" applyBorder="1"/>
    <xf numFmtId="0" fontId="0" fillId="0" borderId="12" xfId="0" applyFill="1" applyBorder="1"/>
    <xf numFmtId="0" fontId="0" fillId="0" borderId="0" xfId="0" applyAlignment="1">
      <alignment vertical="center" wrapText="1"/>
    </xf>
    <xf numFmtId="0" fontId="0" fillId="0" borderId="11" xfId="0" applyFill="1" applyBorder="1"/>
    <xf numFmtId="0" fontId="0" fillId="0" borderId="0" xfId="0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8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8" fontId="0" fillId="0" borderId="0" xfId="0" applyNumberFormat="1" applyFill="1" applyBorder="1" applyAlignment="1"/>
    <xf numFmtId="0" fontId="0" fillId="0" borderId="12" xfId="0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165" fontId="0" fillId="0" borderId="3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2" borderId="1" xfId="0" applyNumberFormat="1" applyFill="1" applyBorder="1" applyAlignment="1" applyProtection="1">
      <alignment horizontal="center"/>
    </xf>
    <xf numFmtId="165" fontId="0" fillId="2" borderId="2" xfId="0" applyNumberFormat="1" applyFill="1" applyBorder="1" applyAlignment="1" applyProtection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6" xfId="0" applyNumberFormat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8" xfId="0" applyNumberForma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6</xdr:row>
      <xdr:rowOff>9525</xdr:rowOff>
    </xdr:from>
    <xdr:to>
      <xdr:col>12</xdr:col>
      <xdr:colOff>57150</xdr:colOff>
      <xdr:row>10</xdr:row>
      <xdr:rowOff>171450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162050"/>
          <a:ext cx="30956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21</xdr:row>
      <xdr:rowOff>0</xdr:rowOff>
    </xdr:from>
    <xdr:to>
      <xdr:col>9</xdr:col>
      <xdr:colOff>647700</xdr:colOff>
      <xdr:row>27</xdr:row>
      <xdr:rowOff>117094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619625"/>
          <a:ext cx="7620000" cy="126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9525</xdr:colOff>
      <xdr:row>18</xdr:row>
      <xdr:rowOff>28575</xdr:rowOff>
    </xdr:from>
    <xdr:to>
      <xdr:col>5</xdr:col>
      <xdr:colOff>581025</xdr:colOff>
      <xdr:row>23</xdr:row>
      <xdr:rowOff>0</xdr:rowOff>
    </xdr:to>
    <xdr:cxnSp macro="">
      <xdr:nvCxnSpPr>
        <xdr:cNvPr id="4" name="Gerade Verbindung mit Pfeil 3"/>
        <xdr:cNvCxnSpPr/>
      </xdr:nvCxnSpPr>
      <xdr:spPr>
        <a:xfrm>
          <a:off x="3819525" y="4076700"/>
          <a:ext cx="571500" cy="9239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</xdr:row>
      <xdr:rowOff>28575</xdr:rowOff>
    </xdr:from>
    <xdr:to>
      <xdr:col>8</xdr:col>
      <xdr:colOff>666750</xdr:colOff>
      <xdr:row>22</xdr:row>
      <xdr:rowOff>161925</xdr:rowOff>
    </xdr:to>
    <xdr:cxnSp macro="">
      <xdr:nvCxnSpPr>
        <xdr:cNvPr id="6" name="Gerade Verbindung mit Pfeil 5"/>
        <xdr:cNvCxnSpPr/>
      </xdr:nvCxnSpPr>
      <xdr:spPr>
        <a:xfrm>
          <a:off x="6096000" y="4076700"/>
          <a:ext cx="666750" cy="8953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25</xdr:row>
      <xdr:rowOff>76200</xdr:rowOff>
    </xdr:from>
    <xdr:to>
      <xdr:col>11</xdr:col>
      <xdr:colOff>0</xdr:colOff>
      <xdr:row>25</xdr:row>
      <xdr:rowOff>85725</xdr:rowOff>
    </xdr:to>
    <xdr:cxnSp macro="">
      <xdr:nvCxnSpPr>
        <xdr:cNvPr id="27" name="Gerade Verbindung mit Pfeil 26"/>
        <xdr:cNvCxnSpPr/>
      </xdr:nvCxnSpPr>
      <xdr:spPr>
        <a:xfrm flipH="1" flipV="1">
          <a:off x="2371725" y="5457825"/>
          <a:ext cx="6010275" cy="95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47625</xdr:rowOff>
    </xdr:from>
    <xdr:to>
      <xdr:col>11</xdr:col>
      <xdr:colOff>9525</xdr:colOff>
      <xdr:row>25</xdr:row>
      <xdr:rowOff>95250</xdr:rowOff>
    </xdr:to>
    <xdr:cxnSp macro="">
      <xdr:nvCxnSpPr>
        <xdr:cNvPr id="29" name="Gerader Verbinder 28"/>
        <xdr:cNvCxnSpPr/>
      </xdr:nvCxnSpPr>
      <xdr:spPr>
        <a:xfrm>
          <a:off x="8382000" y="4095750"/>
          <a:ext cx="9525" cy="13811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457198</xdr:colOff>
      <xdr:row>26</xdr:row>
      <xdr:rowOff>104775</xdr:rowOff>
    </xdr:from>
    <xdr:to>
      <xdr:col>3</xdr:col>
      <xdr:colOff>323849</xdr:colOff>
      <xdr:row>31</xdr:row>
      <xdr:rowOff>47625</xdr:rowOff>
    </xdr:to>
    <xdr:sp macro="" textlink="">
      <xdr:nvSpPr>
        <xdr:cNvPr id="32" name="Abgerundete rechteckige Legende 31"/>
        <xdr:cNvSpPr/>
      </xdr:nvSpPr>
      <xdr:spPr>
        <a:xfrm rot="10800000">
          <a:off x="1219198" y="5676900"/>
          <a:ext cx="1390651" cy="895350"/>
        </a:xfrm>
        <a:prstGeom prst="wedgeRoundRectCallou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542925</xdr:colOff>
      <xdr:row>26</xdr:row>
      <xdr:rowOff>152400</xdr:rowOff>
    </xdr:from>
    <xdr:to>
      <xdr:col>3</xdr:col>
      <xdr:colOff>228600</xdr:colOff>
      <xdr:row>30</xdr:row>
      <xdr:rowOff>180975</xdr:rowOff>
    </xdr:to>
    <xdr:sp macro="" textlink="">
      <xdr:nvSpPr>
        <xdr:cNvPr id="33" name="Textfeld 32"/>
        <xdr:cNvSpPr txBox="1"/>
      </xdr:nvSpPr>
      <xdr:spPr>
        <a:xfrm>
          <a:off x="1304925" y="5724525"/>
          <a:ext cx="12096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Tatsächliche</a:t>
          </a:r>
          <a:r>
            <a:rPr lang="de-DE" sz="900" baseline="0"/>
            <a:t> Anzahl der Raten darf den Maximalwert der verbleibenden Raten nicht überschreiten</a:t>
          </a:r>
          <a:endParaRPr lang="de-DE" sz="900"/>
        </a:p>
      </xdr:txBody>
    </xdr:sp>
    <xdr:clientData/>
  </xdr:twoCellAnchor>
  <xdr:twoCellAnchor>
    <xdr:from>
      <xdr:col>7</xdr:col>
      <xdr:colOff>628649</xdr:colOff>
      <xdr:row>26</xdr:row>
      <xdr:rowOff>95249</xdr:rowOff>
    </xdr:from>
    <xdr:to>
      <xdr:col>9</xdr:col>
      <xdr:colOff>695324</xdr:colOff>
      <xdr:row>31</xdr:row>
      <xdr:rowOff>123824</xdr:rowOff>
    </xdr:to>
    <xdr:sp macro="" textlink="">
      <xdr:nvSpPr>
        <xdr:cNvPr id="34" name="Abgerundete rechteckige Legende 33"/>
        <xdr:cNvSpPr/>
      </xdr:nvSpPr>
      <xdr:spPr>
        <a:xfrm rot="10800000">
          <a:off x="5962649" y="5667374"/>
          <a:ext cx="1590675" cy="981075"/>
        </a:xfrm>
        <a:prstGeom prst="wedgeRoundRectCallou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9525</xdr:colOff>
      <xdr:row>26</xdr:row>
      <xdr:rowOff>171451</xdr:rowOff>
    </xdr:from>
    <xdr:to>
      <xdr:col>9</xdr:col>
      <xdr:colOff>581025</xdr:colOff>
      <xdr:row>31</xdr:row>
      <xdr:rowOff>85725</xdr:rowOff>
    </xdr:to>
    <xdr:sp macro="" textlink="">
      <xdr:nvSpPr>
        <xdr:cNvPr id="35" name="Textfeld 34"/>
        <xdr:cNvSpPr txBox="1"/>
      </xdr:nvSpPr>
      <xdr:spPr>
        <a:xfrm>
          <a:off x="6105525" y="5743576"/>
          <a:ext cx="133350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Das Vorauss. Ende der Aufrechnung darf nicht später sein, als das</a:t>
          </a:r>
          <a:r>
            <a:rPr lang="de-DE" sz="900" baseline="0"/>
            <a:t> hier ermittelte Aufrechnungsende</a:t>
          </a:r>
          <a:endParaRPr lang="de-DE" sz="900"/>
        </a:p>
      </xdr:txBody>
    </xdr:sp>
    <xdr:clientData/>
  </xdr:twoCellAnchor>
  <xdr:twoCellAnchor>
    <xdr:from>
      <xdr:col>12</xdr:col>
      <xdr:colOff>457200</xdr:colOff>
      <xdr:row>14</xdr:row>
      <xdr:rowOff>342898</xdr:rowOff>
    </xdr:from>
    <xdr:to>
      <xdr:col>15</xdr:col>
      <xdr:colOff>76200</xdr:colOff>
      <xdr:row>20</xdr:row>
      <xdr:rowOff>190499</xdr:rowOff>
    </xdr:to>
    <xdr:sp macro="" textlink="">
      <xdr:nvSpPr>
        <xdr:cNvPr id="5" name="Legende mit Linie 1 4"/>
        <xdr:cNvSpPr/>
      </xdr:nvSpPr>
      <xdr:spPr>
        <a:xfrm>
          <a:off x="9601200" y="3228973"/>
          <a:ext cx="1905000" cy="1390651"/>
        </a:xfrm>
        <a:prstGeom prst="borderCallout1">
          <a:avLst>
            <a:gd name="adj1" fmla="val 20863"/>
            <a:gd name="adj2" fmla="val -1666"/>
            <a:gd name="adj3" fmla="val 49824"/>
            <a:gd name="adj4" fmla="val -2071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466727</xdr:colOff>
      <xdr:row>14</xdr:row>
      <xdr:rowOff>352425</xdr:rowOff>
    </xdr:from>
    <xdr:to>
      <xdr:col>15</xdr:col>
      <xdr:colOff>76201</xdr:colOff>
      <xdr:row>20</xdr:row>
      <xdr:rowOff>123825</xdr:rowOff>
    </xdr:to>
    <xdr:sp macro="" textlink="">
      <xdr:nvSpPr>
        <xdr:cNvPr id="7" name="Textfeld 6"/>
        <xdr:cNvSpPr txBox="1"/>
      </xdr:nvSpPr>
      <xdr:spPr>
        <a:xfrm>
          <a:off x="9610727" y="3238500"/>
          <a:ext cx="1895474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900"/>
            <a:t>Erscheint</a:t>
          </a:r>
          <a:r>
            <a:rPr lang="de-DE" sz="900" baseline="0"/>
            <a:t> die Fehlermeldung #ZAHL! liegt der Aufrechnungbeginn mindestens zwei Monate nach dem Aufrechnungsende und eine Aufrechnung ist nicht mehr möglich. Ggf. sind Zeiten der Aufrechnungshemmung zu berücksichtigen!</a:t>
          </a:r>
          <a:endParaRPr lang="de-DE" sz="900"/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885305</xdr:colOff>
      <xdr:row>52</xdr:row>
      <xdr:rowOff>9525</xdr:rowOff>
    </xdr:to>
    <xdr:pic>
      <xdr:nvPicPr>
        <xdr:cNvPr id="16" name="Grafik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15725"/>
          <a:ext cx="545730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45</xdr:row>
      <xdr:rowOff>19050</xdr:rowOff>
    </xdr:from>
    <xdr:to>
      <xdr:col>4</xdr:col>
      <xdr:colOff>314325</xdr:colOff>
      <xdr:row>48</xdr:row>
      <xdr:rowOff>9525</xdr:rowOff>
    </xdr:to>
    <xdr:cxnSp macro="">
      <xdr:nvCxnSpPr>
        <xdr:cNvPr id="9" name="Gerade Verbindung mit Pfeil 8"/>
        <xdr:cNvCxnSpPr/>
      </xdr:nvCxnSpPr>
      <xdr:spPr>
        <a:xfrm>
          <a:off x="1524000" y="11153775"/>
          <a:ext cx="1838325" cy="56197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676275</xdr:colOff>
      <xdr:row>45</xdr:row>
      <xdr:rowOff>19050</xdr:rowOff>
    </xdr:from>
    <xdr:to>
      <xdr:col>5</xdr:col>
      <xdr:colOff>371475</xdr:colOff>
      <xdr:row>49</xdr:row>
      <xdr:rowOff>66675</xdr:rowOff>
    </xdr:to>
    <xdr:cxnSp macro="">
      <xdr:nvCxnSpPr>
        <xdr:cNvPr id="11" name="Gerade Verbindung mit Pfeil 10"/>
        <xdr:cNvCxnSpPr/>
      </xdr:nvCxnSpPr>
      <xdr:spPr>
        <a:xfrm flipH="1">
          <a:off x="3724275" y="11153775"/>
          <a:ext cx="457200" cy="8096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I3" sqref="I3"/>
    </sheetView>
  </sheetViews>
  <sheetFormatPr baseColWidth="10" defaultRowHeight="14.4" x14ac:dyDescent="0.3"/>
  <cols>
    <col min="8" max="8" width="13.33203125" bestFit="1" customWidth="1"/>
  </cols>
  <sheetData>
    <row r="1" spans="1:16" ht="45.75" customHeight="1" x14ac:dyDescent="0.3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16" s="6" customFormat="1" ht="1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O2" s="35" t="s">
        <v>38</v>
      </c>
      <c r="P2" s="36"/>
    </row>
    <row r="3" spans="1:16" s="6" customFormat="1" ht="15" customHeight="1" thickBot="1" x14ac:dyDescent="0.35">
      <c r="A3" s="72" t="s">
        <v>22</v>
      </c>
      <c r="B3" s="72"/>
      <c r="C3" s="73" t="s">
        <v>23</v>
      </c>
      <c r="D3" s="74"/>
      <c r="E3" s="5"/>
      <c r="F3" s="75" t="s">
        <v>24</v>
      </c>
      <c r="G3" s="76"/>
      <c r="H3" s="5"/>
      <c r="I3" s="5"/>
      <c r="J3" s="5"/>
      <c r="O3" s="33" t="s">
        <v>37</v>
      </c>
      <c r="P3" s="34"/>
    </row>
    <row r="4" spans="1:16" s="6" customFormat="1" ht="15" customHeight="1" x14ac:dyDescent="0.3">
      <c r="A4" s="12"/>
      <c r="B4" s="12"/>
      <c r="C4" s="13"/>
      <c r="D4" s="14"/>
      <c r="E4" s="14"/>
      <c r="F4" s="14"/>
      <c r="G4" s="14"/>
      <c r="H4" s="14"/>
      <c r="I4" s="14"/>
      <c r="J4" s="14"/>
      <c r="K4" s="21"/>
      <c r="L4" s="21"/>
      <c r="P4" s="19"/>
    </row>
    <row r="5" spans="1:16" s="6" customFormat="1" ht="30" customHeight="1" x14ac:dyDescent="0.3">
      <c r="A5" s="64" t="s">
        <v>9</v>
      </c>
      <c r="B5" s="64"/>
      <c r="C5" s="64"/>
      <c r="D5" s="5"/>
      <c r="E5" s="5"/>
      <c r="F5" s="5"/>
      <c r="G5" s="5"/>
      <c r="H5" s="5"/>
      <c r="I5" s="5"/>
      <c r="J5" s="5"/>
      <c r="P5" s="19"/>
    </row>
    <row r="6" spans="1:16" ht="15" customHeight="1" x14ac:dyDescent="0.3">
      <c r="A6" s="5"/>
      <c r="B6" s="5"/>
      <c r="C6" s="5"/>
      <c r="D6" s="5"/>
      <c r="E6" s="5"/>
      <c r="F6" s="5"/>
      <c r="G6" s="5"/>
      <c r="H6" s="5"/>
      <c r="I6" s="8" t="s">
        <v>12</v>
      </c>
      <c r="J6" s="5"/>
      <c r="P6" s="18"/>
    </row>
    <row r="7" spans="1:16" x14ac:dyDescent="0.3">
      <c r="A7" t="s">
        <v>10</v>
      </c>
      <c r="E7" s="40" t="s">
        <v>11</v>
      </c>
      <c r="F7" s="40"/>
      <c r="G7" s="3"/>
      <c r="H7" s="1"/>
      <c r="P7" s="18"/>
    </row>
    <row r="8" spans="1:16" ht="15" thickBot="1" x14ac:dyDescent="0.35">
      <c r="E8" s="7">
        <v>0.1</v>
      </c>
      <c r="F8" s="7">
        <v>0.3</v>
      </c>
      <c r="P8" s="18"/>
    </row>
    <row r="9" spans="1:16" ht="15" thickBot="1" x14ac:dyDescent="0.35">
      <c r="B9" s="47" t="s">
        <v>1</v>
      </c>
      <c r="C9" s="48"/>
      <c r="E9" s="15">
        <f>IF(B9="Stufe 1",Regelsätze!C3*0.1,IF(B9="Stufe 2",Regelsätze!C4*0.1,IF(B9="Stufe 3",Regelsätze!C5*0.1,IF(B9="Stufe 4",Regelsätze!C6*0.1,IF(B9="Stufe 5",Regelsätze!C7*0.1,IF(B9="Stufe 6",Regelsätze!C8*0.1))))))</f>
        <v>50.2</v>
      </c>
      <c r="F9" s="15">
        <f>IF(B9="Stufe 1",Regelsätze!C3*0.3,IF(B9="Stufe 2",Regelsätze!C4*0.3,IF(B9="Stufe 3",Regelsätze!C5*0.3,IF(B9="Stufe 4",Regelsätze!C6*0.3,IF(B9="Stufe 5",Regelsätze!C7*0.3,IF(B9="Stufe 6",Regelsätze!C8*0.3))))))</f>
        <v>150.6</v>
      </c>
      <c r="P9" s="18"/>
    </row>
    <row r="10" spans="1:16" x14ac:dyDescent="0.3">
      <c r="J10" s="4"/>
      <c r="P10" s="18"/>
    </row>
    <row r="11" spans="1:16" x14ac:dyDescent="0.3">
      <c r="P11" s="18"/>
    </row>
    <row r="12" spans="1:16" x14ac:dyDescent="0.3">
      <c r="P12" s="18"/>
    </row>
    <row r="13" spans="1:16" x14ac:dyDescent="0.3">
      <c r="P13" s="18"/>
    </row>
    <row r="14" spans="1:16" ht="30" customHeight="1" x14ac:dyDescent="0.3">
      <c r="A14" s="77" t="s">
        <v>13</v>
      </c>
      <c r="B14" s="77"/>
      <c r="C14" s="77"/>
      <c r="D14" s="77"/>
      <c r="P14" s="18"/>
    </row>
    <row r="15" spans="1:16" ht="45" customHeight="1" x14ac:dyDescent="0.3">
      <c r="A15" s="69" t="s">
        <v>14</v>
      </c>
      <c r="B15" s="70"/>
      <c r="C15" s="70"/>
      <c r="D15" s="70"/>
      <c r="E15" s="71"/>
      <c r="F15" s="9"/>
      <c r="G15" s="9"/>
      <c r="P15" s="18"/>
    </row>
    <row r="16" spans="1:16" ht="15" customHeight="1" x14ac:dyDescent="0.3">
      <c r="A16" s="9"/>
      <c r="B16" s="9"/>
      <c r="C16" s="9"/>
      <c r="D16" s="9"/>
      <c r="E16" s="9"/>
      <c r="F16" s="9"/>
      <c r="G16" s="9"/>
      <c r="P16" s="18"/>
    </row>
    <row r="17" spans="1:16" ht="15" thickBot="1" x14ac:dyDescent="0.35">
      <c r="B17" s="40" t="s">
        <v>15</v>
      </c>
      <c r="C17" s="40"/>
      <c r="E17" s="40" t="s">
        <v>16</v>
      </c>
      <c r="F17" s="40"/>
      <c r="H17" s="40" t="s">
        <v>17</v>
      </c>
      <c r="I17" s="40"/>
      <c r="K17" s="40" t="s">
        <v>18</v>
      </c>
      <c r="L17" s="40"/>
      <c r="P17" s="18"/>
    </row>
    <row r="18" spans="1:16" ht="15" thickBot="1" x14ac:dyDescent="0.35">
      <c r="A18" s="11"/>
      <c r="B18" s="78">
        <v>44562</v>
      </c>
      <c r="C18" s="79"/>
      <c r="D18" s="10"/>
      <c r="E18" s="60">
        <v>44866</v>
      </c>
      <c r="F18" s="61"/>
      <c r="H18" s="58">
        <f>EOMONTH(E18,-DATEDIF(B18,E18,"m")+36)</f>
        <v>45688</v>
      </c>
      <c r="I18" s="59"/>
      <c r="K18" s="44">
        <f>DATEDIF(E18,H18+1,"m")</f>
        <v>27</v>
      </c>
      <c r="L18" s="45"/>
      <c r="P18" s="18"/>
    </row>
    <row r="19" spans="1:16" x14ac:dyDescent="0.3">
      <c r="P19" s="18"/>
    </row>
    <row r="20" spans="1:16" x14ac:dyDescent="0.3">
      <c r="P20" s="18"/>
    </row>
    <row r="21" spans="1:16" x14ac:dyDescent="0.3">
      <c r="P21" s="18"/>
    </row>
    <row r="22" spans="1:16" x14ac:dyDescent="0.3">
      <c r="P22" s="18"/>
    </row>
    <row r="23" spans="1:16" x14ac:dyDescent="0.3">
      <c r="P23" s="18"/>
    </row>
    <row r="24" spans="1:16" x14ac:dyDescent="0.3">
      <c r="P24" s="18"/>
    </row>
    <row r="25" spans="1:16" x14ac:dyDescent="0.3">
      <c r="P25" s="18"/>
    </row>
    <row r="26" spans="1:16" x14ac:dyDescent="0.3">
      <c r="P26" s="18"/>
    </row>
    <row r="27" spans="1:16" x14ac:dyDescent="0.3">
      <c r="P27" s="18"/>
    </row>
    <row r="28" spans="1:16" x14ac:dyDescent="0.3">
      <c r="P28" s="18"/>
    </row>
    <row r="29" spans="1:16" x14ac:dyDescent="0.3">
      <c r="P29" s="18"/>
    </row>
    <row r="30" spans="1:16" x14ac:dyDescent="0.3">
      <c r="P30" s="18"/>
    </row>
    <row r="31" spans="1:16" x14ac:dyDescent="0.3">
      <c r="P31" s="18"/>
    </row>
    <row r="32" spans="1:16" x14ac:dyDescent="0.3">
      <c r="P32" s="18"/>
    </row>
    <row r="33" spans="1:16" x14ac:dyDescent="0.3">
      <c r="P33" s="18"/>
    </row>
    <row r="34" spans="1:16" ht="75" customHeight="1" x14ac:dyDescent="0.3">
      <c r="A34" s="49" t="s">
        <v>32</v>
      </c>
      <c r="B34" s="50"/>
      <c r="C34" s="50"/>
      <c r="D34" s="50"/>
      <c r="E34" s="50"/>
      <c r="F34" s="51"/>
      <c r="P34" s="18"/>
    </row>
    <row r="35" spans="1:16" x14ac:dyDescent="0.3">
      <c r="P35" s="18"/>
    </row>
    <row r="36" spans="1:16" ht="15" thickBot="1" x14ac:dyDescent="0.35">
      <c r="B36" s="40" t="s">
        <v>19</v>
      </c>
      <c r="C36" s="40"/>
      <c r="E36" s="40" t="s">
        <v>21</v>
      </c>
      <c r="F36" s="40"/>
      <c r="H36" s="40" t="s">
        <v>20</v>
      </c>
      <c r="I36" s="40"/>
      <c r="K36" s="40" t="s">
        <v>18</v>
      </c>
      <c r="L36" s="40"/>
      <c r="P36" s="18"/>
    </row>
    <row r="37" spans="1:16" ht="15" thickBot="1" x14ac:dyDescent="0.35">
      <c r="B37" s="47">
        <v>0</v>
      </c>
      <c r="C37" s="48"/>
      <c r="E37" s="65">
        <v>0</v>
      </c>
      <c r="F37" s="66"/>
      <c r="H37" s="67">
        <f>EDATE(H18,B37)</f>
        <v>45688</v>
      </c>
      <c r="I37" s="68"/>
      <c r="K37" s="62">
        <f>IF(DATEDIF(E18+B37,H37+1,"m")&gt;=36,36-E37,DATEDIF(E18+B37,H37,"m")-E37+1)</f>
        <v>27</v>
      </c>
      <c r="L37" s="63"/>
      <c r="P37" s="18"/>
    </row>
    <row r="38" spans="1:16" x14ac:dyDescent="0.3">
      <c r="P38" s="18"/>
    </row>
    <row r="39" spans="1:16" x14ac:dyDescent="0.3">
      <c r="P39" s="18"/>
    </row>
    <row r="40" spans="1:16" ht="30" customHeight="1" x14ac:dyDescent="0.3">
      <c r="A40" s="54" t="s">
        <v>25</v>
      </c>
      <c r="B40" s="54"/>
      <c r="C40" s="54"/>
      <c r="D40" s="54"/>
      <c r="E40" s="54"/>
      <c r="P40" s="18"/>
    </row>
    <row r="41" spans="1:16" ht="45" customHeight="1" x14ac:dyDescent="0.3">
      <c r="A41" s="55" t="s">
        <v>29</v>
      </c>
      <c r="B41" s="56"/>
      <c r="C41" s="56"/>
      <c r="D41" s="56"/>
      <c r="E41" s="56"/>
      <c r="F41" s="57"/>
      <c r="P41" s="18"/>
    </row>
    <row r="42" spans="1:16" x14ac:dyDescent="0.3">
      <c r="P42" s="18"/>
    </row>
    <row r="43" spans="1:16" x14ac:dyDescent="0.3">
      <c r="B43" s="40" t="s">
        <v>26</v>
      </c>
      <c r="C43" s="40"/>
      <c r="F43" s="40" t="s">
        <v>27</v>
      </c>
      <c r="G43" s="40"/>
      <c r="J43" s="40" t="s">
        <v>28</v>
      </c>
      <c r="K43" s="40"/>
      <c r="L43" s="40"/>
      <c r="M43" s="40"/>
      <c r="P43" s="18"/>
    </row>
    <row r="44" spans="1:16" ht="15" thickBot="1" x14ac:dyDescent="0.35">
      <c r="F44" s="16">
        <v>0.1</v>
      </c>
      <c r="G44" s="16">
        <v>0.3</v>
      </c>
      <c r="K44" s="16">
        <v>0.1</v>
      </c>
      <c r="L44" s="16">
        <v>0.3</v>
      </c>
      <c r="P44" s="18"/>
    </row>
    <row r="45" spans="1:16" ht="15" thickBot="1" x14ac:dyDescent="0.35">
      <c r="B45" s="37">
        <v>0</v>
      </c>
      <c r="C45" s="38"/>
      <c r="F45" s="17">
        <f>K18*E9</f>
        <v>1355.4</v>
      </c>
      <c r="G45" s="17">
        <f>K18*F9</f>
        <v>4066.2</v>
      </c>
      <c r="K45" s="17" t="str">
        <f>IF(B45-F45&lt;0,"0,00 €",B45-F45)</f>
        <v>0,00 €</v>
      </c>
      <c r="L45" s="17" t="str">
        <f>IF(B45-G45&lt;0,"0,00 €",B45-G45)</f>
        <v>0,00 €</v>
      </c>
      <c r="P45" s="18"/>
    </row>
    <row r="46" spans="1:16" x14ac:dyDescent="0.3">
      <c r="P46" s="18"/>
    </row>
    <row r="47" spans="1:16" x14ac:dyDescent="0.3">
      <c r="P47" s="18"/>
    </row>
    <row r="48" spans="1:16" x14ac:dyDescent="0.3">
      <c r="P48" s="18"/>
    </row>
    <row r="49" spans="1:16" x14ac:dyDescent="0.3">
      <c r="P49" s="18"/>
    </row>
    <row r="50" spans="1:16" x14ac:dyDescent="0.3">
      <c r="P50" s="18"/>
    </row>
    <row r="51" spans="1:16" x14ac:dyDescent="0.3">
      <c r="P51" s="18"/>
    </row>
    <row r="52" spans="1:16" x14ac:dyDescent="0.3">
      <c r="P52" s="18"/>
    </row>
    <row r="53" spans="1:16" x14ac:dyDescent="0.3">
      <c r="P53" s="18"/>
    </row>
    <row r="54" spans="1:16" x14ac:dyDescent="0.3">
      <c r="P54" s="18"/>
    </row>
    <row r="55" spans="1:16" ht="30" customHeight="1" x14ac:dyDescent="0.3">
      <c r="A55" s="49" t="s">
        <v>30</v>
      </c>
      <c r="B55" s="50"/>
      <c r="C55" s="50"/>
      <c r="D55" s="50"/>
      <c r="E55" s="51"/>
      <c r="F55" s="20"/>
      <c r="P55" s="18"/>
    </row>
    <row r="56" spans="1:16" ht="15" customHeight="1" x14ac:dyDescent="0.3">
      <c r="A56" s="22"/>
      <c r="B56" s="22"/>
      <c r="C56" s="22"/>
      <c r="D56" s="22"/>
      <c r="E56" s="22"/>
      <c r="F56" s="20"/>
      <c r="P56" s="18"/>
    </row>
    <row r="57" spans="1:16" x14ac:dyDescent="0.3">
      <c r="F57" s="40" t="s">
        <v>27</v>
      </c>
      <c r="G57" s="40"/>
      <c r="J57" t="s">
        <v>28</v>
      </c>
      <c r="P57" s="18"/>
    </row>
    <row r="58" spans="1:16" ht="15" thickBot="1" x14ac:dyDescent="0.35">
      <c r="F58" s="16">
        <v>0.1</v>
      </c>
      <c r="G58" s="16">
        <v>0.3</v>
      </c>
      <c r="K58" s="16">
        <v>0.1</v>
      </c>
      <c r="L58" s="16">
        <v>0.3</v>
      </c>
      <c r="P58" s="18"/>
    </row>
    <row r="59" spans="1:16" ht="15" thickBot="1" x14ac:dyDescent="0.35">
      <c r="F59" s="17">
        <f>K37*E9</f>
        <v>1355.4</v>
      </c>
      <c r="G59" s="17">
        <f>K37*F9</f>
        <v>4066.2</v>
      </c>
      <c r="K59" s="17" t="str">
        <f>IF(B45-F59&lt;0,"0,00 €",B45-F45)</f>
        <v>0,00 €</v>
      </c>
      <c r="L59" s="17" t="str">
        <f>IF(B45-G59&lt;0,"0,00 €",B45-G59)</f>
        <v>0,00 €</v>
      </c>
      <c r="P59" s="18"/>
    </row>
    <row r="60" spans="1:16" x14ac:dyDescent="0.3">
      <c r="P60" s="18"/>
    </row>
    <row r="61" spans="1:16" x14ac:dyDescent="0.3">
      <c r="P61" s="18"/>
    </row>
    <row r="62" spans="1:16" ht="30" customHeight="1" x14ac:dyDescent="0.3">
      <c r="A62" s="46" t="s">
        <v>31</v>
      </c>
      <c r="B62" s="46"/>
      <c r="C62" s="46"/>
      <c r="D62" s="46"/>
      <c r="E62" s="46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8"/>
    </row>
    <row r="63" spans="1:16" s="28" customFormat="1" ht="75" customHeight="1" x14ac:dyDescent="0.3">
      <c r="A63" s="39" t="s">
        <v>36</v>
      </c>
      <c r="B63" s="39"/>
      <c r="C63" s="39"/>
      <c r="D63" s="39"/>
      <c r="E63" s="39"/>
      <c r="F63" s="39"/>
      <c r="P63" s="32"/>
    </row>
    <row r="64" spans="1:16" x14ac:dyDescent="0.3">
      <c r="P64" s="18"/>
    </row>
    <row r="65" spans="2:16" x14ac:dyDescent="0.3">
      <c r="P65" s="18"/>
    </row>
    <row r="66" spans="2:16" x14ac:dyDescent="0.3">
      <c r="I66" s="42" t="s">
        <v>34</v>
      </c>
      <c r="J66" s="42"/>
      <c r="K66" s="42"/>
      <c r="L66" s="42"/>
      <c r="P66" s="18"/>
    </row>
    <row r="67" spans="2:16" ht="15.75" customHeight="1" thickBot="1" x14ac:dyDescent="0.35">
      <c r="B67" s="41" t="s">
        <v>33</v>
      </c>
      <c r="C67" s="41"/>
      <c r="F67" s="40" t="s">
        <v>18</v>
      </c>
      <c r="G67" s="40"/>
      <c r="J67" s="43" t="s">
        <v>18</v>
      </c>
      <c r="K67" s="43"/>
      <c r="L67" s="29"/>
      <c r="M67" s="29"/>
      <c r="P67" s="18"/>
    </row>
    <row r="68" spans="2:16" ht="15" thickBot="1" x14ac:dyDescent="0.35">
      <c r="B68" s="47">
        <v>0</v>
      </c>
      <c r="C68" s="48"/>
      <c r="F68" s="44">
        <f>K18-B68</f>
        <v>27</v>
      </c>
      <c r="G68" s="45"/>
      <c r="J68" s="44">
        <f>IF(DATEDIF(E18+B37,H37+1,"m")&gt;=36,36-B68,DATEDIF(E18+B37,H37,"m")-B68+1)</f>
        <v>27</v>
      </c>
      <c r="K68" s="45"/>
      <c r="P68" s="18"/>
    </row>
    <row r="69" spans="2:16" x14ac:dyDescent="0.3">
      <c r="P69" s="18"/>
    </row>
    <row r="70" spans="2:16" x14ac:dyDescent="0.3">
      <c r="P70" s="18"/>
    </row>
    <row r="71" spans="2:16" x14ac:dyDescent="0.3">
      <c r="C71" s="30"/>
      <c r="D71" s="30"/>
      <c r="F71" s="40" t="s">
        <v>27</v>
      </c>
      <c r="G71" s="40"/>
      <c r="J71" s="40" t="s">
        <v>27</v>
      </c>
      <c r="K71" s="40"/>
      <c r="L71" s="30"/>
      <c r="M71" s="30"/>
      <c r="P71" s="18"/>
    </row>
    <row r="72" spans="2:16" ht="15" thickBot="1" x14ac:dyDescent="0.35">
      <c r="F72" s="16">
        <v>0.1</v>
      </c>
      <c r="G72" s="16">
        <v>0.3</v>
      </c>
      <c r="J72" s="16">
        <v>0.1</v>
      </c>
      <c r="K72" s="16">
        <v>0.3</v>
      </c>
      <c r="P72" s="18"/>
    </row>
    <row r="73" spans="2:16" ht="15" thickBot="1" x14ac:dyDescent="0.35">
      <c r="B73" s="31"/>
      <c r="C73" s="31"/>
      <c r="F73" s="17">
        <f>F68*E9</f>
        <v>1355.4</v>
      </c>
      <c r="G73" s="17">
        <f>F68*F9</f>
        <v>4066.2</v>
      </c>
      <c r="I73" s="26"/>
      <c r="J73" s="17">
        <f>J68*E9</f>
        <v>1355.4</v>
      </c>
      <c r="K73" s="17">
        <f>J68*F9</f>
        <v>4066.2</v>
      </c>
      <c r="M73" s="27"/>
      <c r="P73" s="18"/>
    </row>
    <row r="74" spans="2:16" x14ac:dyDescent="0.3">
      <c r="P74" s="18"/>
    </row>
    <row r="75" spans="2:16" x14ac:dyDescent="0.3">
      <c r="P75" s="18"/>
    </row>
    <row r="76" spans="2:16" x14ac:dyDescent="0.3">
      <c r="P76" s="18"/>
    </row>
    <row r="77" spans="2:16" x14ac:dyDescent="0.3">
      <c r="B77" s="40" t="s">
        <v>35</v>
      </c>
      <c r="C77" s="40"/>
      <c r="D77" s="40"/>
      <c r="G77" s="40" t="s">
        <v>28</v>
      </c>
      <c r="H77" s="40"/>
      <c r="I77" s="40"/>
      <c r="J77" s="40"/>
      <c r="P77" s="18"/>
    </row>
    <row r="78" spans="2:16" ht="15" thickBot="1" x14ac:dyDescent="0.35">
      <c r="B78" s="25"/>
      <c r="C78" s="25"/>
      <c r="D78" s="25"/>
      <c r="F78" s="16">
        <v>0.1</v>
      </c>
      <c r="G78" s="16">
        <v>0.3</v>
      </c>
      <c r="H78" s="25"/>
      <c r="I78" s="25"/>
      <c r="J78" s="16">
        <v>0.1</v>
      </c>
      <c r="K78" s="16">
        <v>0.3</v>
      </c>
      <c r="P78" s="18"/>
    </row>
    <row r="79" spans="2:16" ht="15" thickBot="1" x14ac:dyDescent="0.35">
      <c r="B79" s="37">
        <v>0</v>
      </c>
      <c r="C79" s="38"/>
      <c r="F79" s="17" t="str">
        <f>IF(B45-F73-B79&lt;0,"0,00 €",B45-F73-B79)</f>
        <v>0,00 €</v>
      </c>
      <c r="G79" s="17" t="str">
        <f>IF(B45-G73-B79&lt;0,"0,00 €",B45-G73-B79)</f>
        <v>0,00 €</v>
      </c>
      <c r="J79" s="17" t="str">
        <f>IF(B45-J73-B79&lt;0,"0,00 €",B45-J73-B79)</f>
        <v>0,00 €</v>
      </c>
      <c r="K79" s="17" t="str">
        <f>IF(B45-K73-B79&lt;0,"0,00 €",B45-K73-B79)</f>
        <v>0,00 €</v>
      </c>
      <c r="P79" s="18"/>
    </row>
    <row r="80" spans="2:16" x14ac:dyDescent="0.3">
      <c r="P80" s="18"/>
    </row>
    <row r="81" spans="1:16" ht="15" thickBot="1" x14ac:dyDescent="0.3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3"/>
    </row>
  </sheetData>
  <mergeCells count="50">
    <mergeCell ref="A3:B3"/>
    <mergeCell ref="C3:D3"/>
    <mergeCell ref="F3:G3"/>
    <mergeCell ref="A14:D14"/>
    <mergeCell ref="K36:L36"/>
    <mergeCell ref="B18:C18"/>
    <mergeCell ref="E36:F36"/>
    <mergeCell ref="K37:L37"/>
    <mergeCell ref="A5:C5"/>
    <mergeCell ref="E37:F37"/>
    <mergeCell ref="H36:I36"/>
    <mergeCell ref="H37:I37"/>
    <mergeCell ref="B9:C9"/>
    <mergeCell ref="E7:F7"/>
    <mergeCell ref="H17:I17"/>
    <mergeCell ref="A15:E15"/>
    <mergeCell ref="E17:F17"/>
    <mergeCell ref="B17:C17"/>
    <mergeCell ref="J43:M43"/>
    <mergeCell ref="A55:E55"/>
    <mergeCell ref="A1:P1"/>
    <mergeCell ref="F57:G57"/>
    <mergeCell ref="A40:E40"/>
    <mergeCell ref="A41:F41"/>
    <mergeCell ref="B43:C43"/>
    <mergeCell ref="B45:C45"/>
    <mergeCell ref="F43:G43"/>
    <mergeCell ref="B36:C36"/>
    <mergeCell ref="B37:C37"/>
    <mergeCell ref="H18:I18"/>
    <mergeCell ref="K17:L17"/>
    <mergeCell ref="K18:L18"/>
    <mergeCell ref="A34:F34"/>
    <mergeCell ref="E18:F18"/>
    <mergeCell ref="O3:P3"/>
    <mergeCell ref="O2:P2"/>
    <mergeCell ref="B79:C79"/>
    <mergeCell ref="A63:F63"/>
    <mergeCell ref="F71:G71"/>
    <mergeCell ref="B67:C67"/>
    <mergeCell ref="G77:J77"/>
    <mergeCell ref="B77:D77"/>
    <mergeCell ref="I66:L66"/>
    <mergeCell ref="J67:K67"/>
    <mergeCell ref="J68:K68"/>
    <mergeCell ref="J71:K71"/>
    <mergeCell ref="A62:E62"/>
    <mergeCell ref="B68:C68"/>
    <mergeCell ref="F67:G67"/>
    <mergeCell ref="F68:G68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Regelsätze!$A$3:$A$8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baseColWidth="10" defaultRowHeight="14.4" x14ac:dyDescent="0.3"/>
  <sheetData>
    <row r="1" spans="1:3" x14ac:dyDescent="0.3">
      <c r="A1" t="s">
        <v>0</v>
      </c>
      <c r="C1" t="s">
        <v>7</v>
      </c>
    </row>
    <row r="3" spans="1:3" x14ac:dyDescent="0.3">
      <c r="A3" t="s">
        <v>1</v>
      </c>
      <c r="C3" s="2">
        <v>502</v>
      </c>
    </row>
    <row r="4" spans="1:3" x14ac:dyDescent="0.3">
      <c r="A4" t="s">
        <v>2</v>
      </c>
      <c r="C4" s="2">
        <v>451</v>
      </c>
    </row>
    <row r="5" spans="1:3" x14ac:dyDescent="0.3">
      <c r="A5" t="s">
        <v>3</v>
      </c>
      <c r="C5" s="2">
        <v>402</v>
      </c>
    </row>
    <row r="6" spans="1:3" x14ac:dyDescent="0.3">
      <c r="A6" t="s">
        <v>4</v>
      </c>
      <c r="C6" s="2">
        <v>420</v>
      </c>
    </row>
    <row r="7" spans="1:3" x14ac:dyDescent="0.3">
      <c r="A7" t="s">
        <v>5</v>
      </c>
      <c r="C7" s="2">
        <v>348</v>
      </c>
    </row>
    <row r="8" spans="1:3" x14ac:dyDescent="0.3">
      <c r="A8" t="s">
        <v>6</v>
      </c>
      <c r="C8" s="2">
        <v>318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Formularblatt</vt:lpstr>
      <vt:lpstr>Regelsätze</vt:lpstr>
      <vt:lpstr>Datum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Küsters, Joschka</dc:creator>
  <cp:lastModifiedBy>Barbian, Jochen</cp:lastModifiedBy>
  <dcterms:created xsi:type="dcterms:W3CDTF">2022-09-26T07:37:49Z</dcterms:created>
  <dcterms:modified xsi:type="dcterms:W3CDTF">2023-01-10T09:28:24Z</dcterms:modified>
</cp:coreProperties>
</file>