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showInkAnnotation="0" updateLinks="never" codeName="DieseArbeitsmappe" defaultThemeVersion="124226"/>
  <mc:AlternateContent xmlns:mc="http://schemas.openxmlformats.org/markup-compatibility/2006">
    <mc:Choice Requires="x15">
      <x15ac:absPath xmlns:x15ac="http://schemas.microsoft.com/office/spreadsheetml/2010/11/ac" url="\\landkreisgoettingen.de\pegasus\Home\Prod\BrunsH\Desktop\Verfügung Drittstaaten\"/>
    </mc:Choice>
  </mc:AlternateContent>
  <xr:revisionPtr revIDLastSave="0" documentId="13_ncr:1_{7578BBA7-AFA5-4484-8DD4-9771F68D76A3}" xr6:coauthVersionLast="36" xr6:coauthVersionMax="36" xr10:uidLastSave="{00000000-0000-0000-0000-000000000000}"/>
  <bookViews>
    <workbookView xWindow="0" yWindow="0" windowWidth="23040" windowHeight="9840" firstSheet="1" activeTab="1" xr2:uid="{00000000-000D-0000-FFFF-FFFF00000000}"/>
  </bookViews>
  <sheets>
    <sheet name="prosozial" sheetId="9" state="hidden" r:id="rId1"/>
    <sheet name="VERFÜGUNG" sheetId="8" r:id="rId2"/>
    <sheet name="Quellen (ALT)" sheetId="4" state="hidden" r:id="rId3"/>
    <sheet name="Daten &lt; 3 Monate" sheetId="10" state="hidden" r:id="rId4"/>
    <sheet name="Daten &gt; 3 Monate" sheetId="11" state="hidden" r:id="rId5"/>
  </sheets>
  <externalReferences>
    <externalReference r:id="rId6"/>
  </externalReferences>
  <calcPr calcId="191029"/>
</workbook>
</file>

<file path=xl/calcChain.xml><?xml version="1.0" encoding="utf-8"?>
<calcChain xmlns="http://schemas.openxmlformats.org/spreadsheetml/2006/main">
  <c r="B113" i="11" l="1"/>
  <c r="B20" i="10"/>
  <c r="B3" i="11" l="1"/>
  <c r="B3" i="10"/>
  <c r="B39" i="11"/>
  <c r="B5" i="11"/>
  <c r="B6" i="11"/>
  <c r="B7" i="11"/>
  <c r="B8" i="11"/>
  <c r="B9" i="11"/>
  <c r="B10" i="11"/>
  <c r="B11" i="11"/>
  <c r="B12" i="11"/>
  <c r="B13" i="11"/>
  <c r="B14" i="11"/>
  <c r="B15" i="11"/>
  <c r="B16" i="11"/>
  <c r="B17" i="11"/>
  <c r="B18" i="11"/>
  <c r="B19" i="11"/>
  <c r="B20" i="11"/>
  <c r="B21" i="11"/>
  <c r="B22" i="11"/>
  <c r="B23" i="11"/>
  <c r="B24" i="11"/>
  <c r="B25" i="11"/>
  <c r="B26" i="11"/>
  <c r="B27" i="11"/>
  <c r="B28" i="11"/>
  <c r="B29" i="11"/>
  <c r="B30" i="11"/>
  <c r="B31" i="11"/>
  <c r="B32" i="11"/>
  <c r="B33" i="11"/>
  <c r="B34" i="11"/>
  <c r="B35" i="11"/>
  <c r="B36" i="11"/>
  <c r="B37" i="11"/>
  <c r="B38"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4" i="11"/>
  <c r="B115" i="11"/>
  <c r="B116" i="11"/>
  <c r="B117" i="11"/>
  <c r="B118" i="11"/>
  <c r="B119" i="11"/>
  <c r="B120" i="11"/>
  <c r="B121" i="11"/>
  <c r="B122" i="11"/>
  <c r="B123" i="11"/>
  <c r="B124" i="11"/>
  <c r="B125" i="11"/>
  <c r="B126" i="11"/>
  <c r="B127" i="11"/>
  <c r="B128" i="11"/>
  <c r="B129" i="11"/>
  <c r="B130" i="11"/>
  <c r="B131" i="11"/>
  <c r="B132" i="11"/>
  <c r="B133" i="11"/>
  <c r="B134" i="11"/>
  <c r="B135" i="11"/>
  <c r="B136" i="11"/>
  <c r="B137" i="11"/>
  <c r="B138" i="11"/>
  <c r="B139" i="11"/>
  <c r="B140" i="11"/>
  <c r="B141" i="11"/>
  <c r="B142" i="11"/>
  <c r="B143" i="11"/>
  <c r="B144" i="11"/>
  <c r="B145" i="11"/>
  <c r="B146" i="11"/>
  <c r="B147" i="11"/>
  <c r="B148" i="11"/>
  <c r="B149" i="11"/>
  <c r="B150" i="11"/>
  <c r="B151" i="11"/>
  <c r="B152" i="11"/>
  <c r="B153" i="11"/>
  <c r="B154" i="11"/>
  <c r="B155" i="11"/>
  <c r="B4" i="11"/>
  <c r="B4" i="10"/>
  <c r="B5" i="10"/>
  <c r="B6" i="10"/>
  <c r="B7" i="10"/>
  <c r="B8" i="10"/>
  <c r="B9" i="10"/>
  <c r="B10" i="10"/>
  <c r="B11" i="10"/>
  <c r="B12" i="10"/>
  <c r="B13" i="10"/>
  <c r="B14" i="10"/>
  <c r="B15" i="10"/>
  <c r="B16" i="10"/>
  <c r="B17" i="10"/>
  <c r="B18" i="10"/>
  <c r="B19"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A158" i="11" l="1"/>
  <c r="A51" i="10"/>
  <c r="D51" i="10" s="1"/>
  <c r="B34" i="8" s="1"/>
  <c r="C153" i="4"/>
  <c r="C154" i="4"/>
  <c r="C111" i="4"/>
  <c r="C110" i="4"/>
  <c r="D8" i="8"/>
  <c r="B19" i="8"/>
  <c r="I49" i="8"/>
  <c r="D49" i="8"/>
  <c r="D9" i="8"/>
  <c r="D7" i="8"/>
  <c r="D6" i="8"/>
  <c r="F22" i="8"/>
  <c r="D5" i="8"/>
  <c r="D75" i="4" l="1"/>
  <c r="D10" i="4"/>
  <c r="D158" i="11" l="1"/>
  <c r="B45" i="8" s="1"/>
  <c r="D147" i="4"/>
  <c r="D148" i="4"/>
  <c r="D149" i="4"/>
  <c r="D150" i="4"/>
  <c r="D151" i="4"/>
  <c r="D155" i="4"/>
  <c r="D156" i="4"/>
  <c r="D157" i="4"/>
  <c r="D158" i="4"/>
  <c r="D159" i="4"/>
  <c r="D161" i="4"/>
  <c r="D162" i="4"/>
  <c r="D163" i="4"/>
  <c r="D164" i="4"/>
  <c r="D165" i="4"/>
  <c r="D166" i="4"/>
  <c r="D167" i="4"/>
  <c r="D146" i="4"/>
  <c r="C166" i="4"/>
  <c r="C167" i="4" s="1"/>
  <c r="C147" i="4"/>
  <c r="C148" i="4" s="1"/>
  <c r="C149" i="4" s="1"/>
  <c r="C150" i="4" s="1"/>
  <c r="C151" i="4" s="1"/>
  <c r="C152" i="4" s="1"/>
  <c r="C155" i="4" l="1"/>
  <c r="C156" i="4" s="1"/>
  <c r="C157" i="4" s="1"/>
  <c r="C158" i="4" s="1"/>
  <c r="C159" i="4" s="1"/>
  <c r="C160" i="4" s="1"/>
  <c r="C161" i="4" s="1"/>
  <c r="C162" i="4" s="1"/>
  <c r="C163" i="4" s="1"/>
  <c r="D127" i="4"/>
  <c r="C164" i="4" l="1"/>
  <c r="C165" i="4" s="1"/>
  <c r="D126" i="4"/>
  <c r="D125" i="4"/>
  <c r="D124" i="4"/>
  <c r="D123" i="4"/>
  <c r="D122" i="4"/>
  <c r="D121" i="4"/>
  <c r="D120" i="4"/>
  <c r="D119" i="4"/>
  <c r="D118" i="4"/>
  <c r="D117" i="4"/>
  <c r="D116" i="4"/>
  <c r="D115" i="4"/>
  <c r="D113" i="4"/>
  <c r="D112" i="4"/>
  <c r="D109" i="4"/>
  <c r="D108" i="4"/>
  <c r="D107" i="4"/>
  <c r="D106" i="4"/>
  <c r="D105" i="4"/>
  <c r="D104" i="4"/>
  <c r="D103" i="4"/>
  <c r="D102" i="4"/>
  <c r="D101" i="4"/>
  <c r="D100" i="4"/>
  <c r="D99" i="4"/>
  <c r="D98" i="4"/>
  <c r="D97" i="4"/>
  <c r="D96" i="4"/>
  <c r="D95" i="4"/>
  <c r="D93" i="4"/>
  <c r="D92" i="4"/>
  <c r="D91" i="4"/>
  <c r="D90" i="4"/>
  <c r="D89" i="4"/>
  <c r="D88" i="4"/>
  <c r="D87" i="4"/>
  <c r="D86" i="4"/>
  <c r="D85" i="4"/>
  <c r="D84" i="4"/>
  <c r="D83" i="4"/>
  <c r="D82" i="4"/>
  <c r="D81" i="4"/>
  <c r="D80" i="4"/>
  <c r="D79" i="4"/>
  <c r="D78" i="4"/>
  <c r="D77" i="4"/>
  <c r="D76" i="4"/>
  <c r="D74" i="4"/>
  <c r="D73" i="4"/>
  <c r="D72" i="4"/>
  <c r="D71" i="4"/>
  <c r="D70" i="4"/>
  <c r="D69" i="4"/>
  <c r="D68" i="4"/>
  <c r="D67" i="4"/>
  <c r="D66" i="4"/>
  <c r="D65" i="4"/>
  <c r="D64" i="4"/>
  <c r="D63" i="4"/>
  <c r="D62" i="4"/>
  <c r="D61" i="4"/>
  <c r="D60" i="4"/>
  <c r="D59" i="4"/>
  <c r="D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11" i="4"/>
  <c r="D9" i="4"/>
  <c r="D8" i="4"/>
  <c r="D7" i="4"/>
  <c r="D6" i="4"/>
  <c r="C117" i="4" l="1"/>
  <c r="C115" i="4"/>
  <c r="C116" i="4" s="1"/>
  <c r="C32" i="4"/>
  <c r="C33" i="4" s="1"/>
  <c r="C34" i="4" s="1"/>
  <c r="C35" i="4" s="1"/>
  <c r="C36" i="4" s="1"/>
  <c r="C37" i="4" s="1"/>
  <c r="C38" i="4" s="1"/>
  <c r="C39" i="4" s="1"/>
  <c r="C40" i="4" s="1"/>
  <c r="C41" i="4" s="1"/>
  <c r="C42" i="4" s="1"/>
  <c r="C43" i="4" s="1"/>
  <c r="C44" i="4" s="1"/>
  <c r="C45" i="4" s="1"/>
  <c r="C46" i="4" s="1"/>
  <c r="C47" i="4" s="1"/>
  <c r="C48" i="4" s="1"/>
  <c r="C49" i="4" s="1"/>
  <c r="C50" i="4" s="1"/>
  <c r="C51" i="4" s="1"/>
  <c r="C52" i="4" s="1"/>
  <c r="C53" i="4" s="1"/>
  <c r="C54" i="4" s="1"/>
  <c r="C55" i="4" s="1"/>
  <c r="C56" i="4" s="1"/>
  <c r="C57" i="4" s="1"/>
  <c r="C58" i="4" s="1"/>
  <c r="C59" i="4" s="1"/>
  <c r="C60" i="4" s="1"/>
  <c r="C61" i="4" s="1"/>
  <c r="C62" i="4" s="1"/>
  <c r="C63" i="4" s="1"/>
  <c r="C64" i="4" s="1"/>
  <c r="C65" i="4" s="1"/>
  <c r="C66" i="4" s="1"/>
  <c r="C67" i="4" s="1"/>
  <c r="C68" i="4" s="1"/>
  <c r="C69" i="4" s="1"/>
  <c r="C70" i="4" s="1"/>
  <c r="C71" i="4" s="1"/>
  <c r="C72" i="4" s="1"/>
  <c r="C73" i="4" s="1"/>
  <c r="C26" i="4"/>
  <c r="C27" i="4" s="1"/>
  <c r="C28" i="4" s="1"/>
  <c r="C29" i="4" s="1"/>
  <c r="C30" i="4" s="1"/>
  <c r="C31" i="4" s="1"/>
  <c r="C7" i="4"/>
  <c r="C8" i="4" s="1"/>
  <c r="C9" i="4" s="1"/>
  <c r="C74" i="4" l="1"/>
  <c r="C76" i="4" s="1"/>
  <c r="C77" i="4" s="1"/>
  <c r="C78" i="4" s="1"/>
  <c r="C79" i="4" s="1"/>
  <c r="C80" i="4" s="1"/>
  <c r="C81" i="4" s="1"/>
  <c r="C82" i="4" s="1"/>
  <c r="C83" i="4" s="1"/>
  <c r="C84" i="4" s="1"/>
  <c r="C85" i="4" s="1"/>
  <c r="C86" i="4" s="1"/>
  <c r="C87" i="4" s="1"/>
  <c r="C88" i="4" s="1"/>
  <c r="C89" i="4" s="1"/>
  <c r="C90" i="4" s="1"/>
  <c r="C91" i="4" s="1"/>
  <c r="C92" i="4" s="1"/>
  <c r="C93" i="4" s="1"/>
  <c r="C75" i="4"/>
  <c r="C10" i="4"/>
  <c r="C11" i="4" s="1"/>
  <c r="C12" i="4" s="1"/>
  <c r="C13" i="4" s="1"/>
  <c r="C14" i="4" s="1"/>
  <c r="C15" i="4" s="1"/>
  <c r="C16" i="4" s="1"/>
  <c r="C17" i="4" s="1"/>
  <c r="C18" i="4" s="1"/>
  <c r="C19" i="4" s="1"/>
  <c r="C20" i="4" s="1"/>
  <c r="C21" i="4" s="1"/>
  <c r="C22" i="4" s="1"/>
  <c r="C23" i="4" s="1"/>
  <c r="C24" i="4" s="1"/>
  <c r="C25" i="4" s="1"/>
  <c r="C118" i="4"/>
  <c r="C119" i="4" s="1"/>
  <c r="C120" i="4" s="1"/>
  <c r="C95" i="4" l="1"/>
  <c r="C96" i="4" s="1"/>
  <c r="C97" i="4" s="1"/>
  <c r="C98" i="4" s="1"/>
  <c r="C99" i="4" s="1"/>
  <c r="C100" i="4" s="1"/>
  <c r="C101" i="4" s="1"/>
  <c r="C102" i="4" s="1"/>
  <c r="C103" i="4" s="1"/>
  <c r="C104" i="4" s="1"/>
  <c r="C105" i="4" s="1"/>
  <c r="C106" i="4" s="1"/>
  <c r="C107" i="4" s="1"/>
  <c r="C108" i="4" s="1"/>
  <c r="C109" i="4" s="1"/>
  <c r="C112" i="4" s="1"/>
  <c r="C113" i="4" s="1"/>
  <c r="C94" i="4"/>
  <c r="C121" i="4"/>
  <c r="C122" i="4" s="1"/>
  <c r="C123" i="4" l="1"/>
  <c r="C124" i="4" l="1"/>
  <c r="C125" i="4" s="1"/>
  <c r="C126" i="4" s="1"/>
  <c r="C127"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Barbian, Jochen</author>
  </authors>
  <commentList>
    <comment ref="B5" authorId="0" shapeId="0" xr:uid="{00000000-0006-0000-0200-000001000000}">
      <text>
        <r>
          <rPr>
            <b/>
            <sz val="9"/>
            <color indexed="81"/>
            <rFont val="Tahoma"/>
            <family val="2"/>
          </rPr>
          <t>Barbian, Jochen:</t>
        </r>
        <r>
          <rPr>
            <sz val="9"/>
            <color indexed="81"/>
            <rFont val="Tahoma"/>
            <family val="2"/>
          </rPr>
          <t xml:space="preserve">
Unterstreichungen und Fettdruck werden nicht übernommen in die Drop-down-Liste</t>
        </r>
      </text>
    </comment>
    <comment ref="B145" authorId="0" shapeId="0" xr:uid="{00000000-0006-0000-0200-000002000000}">
      <text>
        <r>
          <rPr>
            <b/>
            <sz val="9"/>
            <color indexed="81"/>
            <rFont val="Tahoma"/>
            <family val="2"/>
          </rPr>
          <t>Barbian, Jochen:</t>
        </r>
        <r>
          <rPr>
            <sz val="9"/>
            <color indexed="81"/>
            <rFont val="Tahoma"/>
            <family val="2"/>
          </rPr>
          <t xml:space="preserve">
Unterstreichungen und Fettdruck werden nicht übernommen in die Drop-down-Liste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Burghardt, Arnd</author>
  </authors>
  <commentList>
    <comment ref="B2" authorId="0" shapeId="0" xr:uid="{00000000-0006-0000-0300-000001000000}">
      <text>
        <r>
          <rPr>
            <b/>
            <sz val="9"/>
            <color indexed="81"/>
            <rFont val="Segoe UI"/>
            <family val="2"/>
          </rPr>
          <t>Burghardt, Arnd:</t>
        </r>
        <r>
          <rPr>
            <sz val="9"/>
            <color indexed="81"/>
            <rFont val="Segoe UI"/>
            <family val="2"/>
          </rPr>
          <t xml:space="preserve">
Formel in dieser Spalte prüft, welcher Sachverhalt im Tabellenblatt "Verfügung" für &lt; 3 Monate Aufenthalt ausgewählt wurde. Für den ausgewählten SV gibt die Formel in dieser Spalte den Text "JA" aus, sonst "NEIN"
</t>
        </r>
      </text>
    </comment>
    <comment ref="C2" authorId="0" shapeId="0" xr:uid="{00000000-0006-0000-0300-000002000000}">
      <text>
        <r>
          <rPr>
            <b/>
            <sz val="9"/>
            <color indexed="81"/>
            <rFont val="Segoe UI"/>
            <family val="2"/>
          </rPr>
          <t>Burghardt, Arnd:</t>
        </r>
        <r>
          <rPr>
            <sz val="9"/>
            <color indexed="81"/>
            <rFont val="Segoe UI"/>
            <family val="2"/>
          </rPr>
          <t xml:space="preserve">
Jedem Ergebnis der rechtlichen Prüfung des Sachverhalts in der ersten Spalte wird in dieser Spalte eine Zahl zugewiesen. Dieser Zahl ist ein bestimmter Text zugewiesen (siehe die Zeilen unterhalb der Drop-Down-Liste)</t>
        </r>
      </text>
    </comment>
    <comment ref="C50" authorId="0" shapeId="0" xr:uid="{00000000-0006-0000-0300-000003000000}">
      <text>
        <r>
          <rPr>
            <b/>
            <sz val="9"/>
            <color indexed="81"/>
            <rFont val="Segoe UI"/>
            <family val="2"/>
          </rPr>
          <t>Burghardt, Arnd:</t>
        </r>
        <r>
          <rPr>
            <sz val="9"/>
            <color indexed="81"/>
            <rFont val="Segoe UI"/>
            <family val="2"/>
          </rPr>
          <t xml:space="preserve">
Jeder Ziffer für die Rechtsprüfung wird in dieser Spalte  ein entsprechender Text zugewiesen (z. B. für Ziffer 0 = "Fehler, falsche Auswahl aus der Liste")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Burghardt, Arnd</author>
  </authors>
  <commentList>
    <comment ref="B2" authorId="0" shapeId="0" xr:uid="{00000000-0006-0000-0400-000001000000}">
      <text>
        <r>
          <rPr>
            <b/>
            <sz val="9"/>
            <color indexed="81"/>
            <rFont val="Segoe UI"/>
            <family val="2"/>
          </rPr>
          <t>Burghardt, Arnd:</t>
        </r>
        <r>
          <rPr>
            <sz val="9"/>
            <color indexed="81"/>
            <rFont val="Segoe UI"/>
            <family val="2"/>
          </rPr>
          <t xml:space="preserve">
Formel in dieser Spalte prüft, welcher Sachverhalt im Tabellenblatt "Verfügung" für &lt; 3 Monate Aufenthalt ausgewählt wurde. Für den ausgewählten SV gibt die Formel in dieser Spalte den Text "JA" aus, sonst "NEIN"
</t>
        </r>
      </text>
    </comment>
    <comment ref="C2" authorId="0" shapeId="0" xr:uid="{00000000-0006-0000-0400-000002000000}">
      <text>
        <r>
          <rPr>
            <b/>
            <sz val="9"/>
            <color indexed="81"/>
            <rFont val="Segoe UI"/>
            <family val="2"/>
          </rPr>
          <t>Burghardt, Arnd:</t>
        </r>
        <r>
          <rPr>
            <sz val="9"/>
            <color indexed="81"/>
            <rFont val="Segoe UI"/>
            <family val="2"/>
          </rPr>
          <t xml:space="preserve">
Jedem Ergebnis der rechtlichen Prüfung des Sachverhalts in der ersten Spalte wird in dieser Spalte eine Zahl zugewiesen. Dieser Zahl ist ein bestimmter Text zugewiesen (siehe die Zeilen unterhalb der Drop-Down-Liste)</t>
        </r>
      </text>
    </comment>
    <comment ref="C157" authorId="0" shapeId="0" xr:uid="{00000000-0006-0000-0400-000003000000}">
      <text>
        <r>
          <rPr>
            <b/>
            <sz val="9"/>
            <color indexed="81"/>
            <rFont val="Segoe UI"/>
            <family val="2"/>
          </rPr>
          <t>Burghardt, Arnd:</t>
        </r>
        <r>
          <rPr>
            <sz val="9"/>
            <color indexed="81"/>
            <rFont val="Segoe UI"/>
            <family val="2"/>
          </rPr>
          <t xml:space="preserve">
Jeder Ziffer für die Rechtsprüfung wird in dieser Spalte  ein entsprechender Text zugewiesen (z. B. für Ziffer 0 = "Fehler, falsche Auswahl aus der Liste")</t>
        </r>
      </text>
    </comment>
  </commentList>
</comments>
</file>

<file path=xl/sharedStrings.xml><?xml version="1.0" encoding="utf-8"?>
<sst xmlns="http://schemas.openxmlformats.org/spreadsheetml/2006/main" count="547" uniqueCount="327">
  <si>
    <t>ja</t>
  </si>
  <si>
    <t>nein:</t>
  </si>
  <si>
    <t>kein Aufenthaltsrecht</t>
  </si>
  <si>
    <t>Aufenthaltsgestattung nach § 55 Asylgesetz</t>
  </si>
  <si>
    <t>hier bitte auswählen (hineinklicken):</t>
  </si>
  <si>
    <t>Textvariante 3:</t>
  </si>
  <si>
    <t>Textvariante 4:</t>
  </si>
  <si>
    <t>Textvariante 5:</t>
  </si>
  <si>
    <t>Textvariante 1:</t>
  </si>
  <si>
    <t>Textvariante 2:</t>
  </si>
  <si>
    <t>unbefristet</t>
  </si>
  <si>
    <t>befristet</t>
  </si>
  <si>
    <t>Prüfergebnis:</t>
  </si>
  <si>
    <t>Rechtliche Erwerbsfähigkeit nach § 8 Abs. 2 SGB II:</t>
  </si>
  <si>
    <t>in Deutschland geborene Kinder ab Geburt nach der Anerkennung der Eltern als Asylberechtigte, Flüchtlinge oder Schutzberechtigte, da sie entweder nach § 33 AufenthG oder § 25 Abs. 1 oder Abs. 2 AufenthG eine AE erhalten</t>
  </si>
  <si>
    <t>§ 60a i. V. m. § 60b AufenthG - Duldung für Personen „mit ungeklärter Identität“</t>
  </si>
  <si>
    <t>§ 60a Abs. 2 S. 3 i. V. m. § 60c AufenthG - Ausbildungsduldung</t>
  </si>
  <si>
    <t>§ 60a Abs. 2 S. 3 i. V. m. § 60d AufenthG - Beschäftigungsduldung</t>
  </si>
  <si>
    <t>§ 81 Abs. 3 S. 2AufenthG - Duldungsfiktion</t>
  </si>
  <si>
    <t>§ 63a AsylG - „Ankunftsnachweis / BÜMA“ Bescheinigung über die Meldung als Asylsuchender</t>
  </si>
  <si>
    <t>§ 71 Asylgesetz - Asylfolgeantragsteller, § 1 Abs. 1 Nr. 7 AsylbLG</t>
  </si>
  <si>
    <t>§ 71a Asylgesetz - Asylzweitantragsteller, § 1 Abs. 1 Nr. 7 AsylbLG</t>
  </si>
  <si>
    <t>§ 81 Abs. 4 AufenthG - Fiktionsbescheinigung, die einen Aufenthaltstitel fingiert, der zur Leistungsberechtigung nach § 1 AsylbLG führt</t>
  </si>
  <si>
    <t>§ 16a Abs. 4 AufenthG - AE für Ausbildungsplatzsuche, Prüfung: gewöhnlicher Aufenthalt</t>
  </si>
  <si>
    <t>-----AUSWAHLBLOCK 2:----- § 7 Abs. 1 S. 2 Nr. 2b) SGB II  Ausgeschlossen sind Ausländer, deren Aufenthaltsrecht sich allein aus dem Zweck der Arbeitsuche ergibt</t>
  </si>
  <si>
    <t>-----AUSWAHLBLOCK 1:----- § 7 Abs. 1 Satz 2 Nr. 3 SGB II Ausgeschlossen sind Ausländer, die unter § 1 AsylbLG fallen</t>
  </si>
  <si>
    <t>-----AUSWAHLBLOCK 3:----- Kein Leistungsausschluss u. a.</t>
  </si>
  <si>
    <t>§ 3 Abs. 5 FreizügG/EU - Drittstaats-Ehegatten bzw. Lebenspartner nach Scheidung bzw. Aufhebung Ehe/Lebenspartnerschaft mit Unionsbürger</t>
  </si>
  <si>
    <t>§ 4 Abs. 2 AufenthG - AE für türkische Staatsbürger*innen nach Assoziationsabkommen EWG/Türkei</t>
  </si>
  <si>
    <t>§ 7 Abs. 1 S. 3 AufenthG - AE in Sonderfällen</t>
  </si>
  <si>
    <t>§ 9 AufenthG - Niederlassungserlaubnis</t>
  </si>
  <si>
    <t>§ 9a-c AufenthG - Erlaubnis zum Daueraufenthalt-EU</t>
  </si>
  <si>
    <t>§ 21 Abs. 1 bis 2a AufenthG - AE für selbstständige Tätigkeit, Prüfung: gewöhnlicher Aufenthalt</t>
  </si>
  <si>
    <t>§ 21 Abs. 5 AufenthG - AE für Freiberufler*innen, Prüfung: gewöhnlicher Aufenthalt</t>
  </si>
  <si>
    <t>§ 21 Abs. 4 S. 2 AufenthG - Niederlassungserlaubnis für Selbstständige</t>
  </si>
  <si>
    <t>§ 22 S. 1 AufenthG - AE zur Aufnahme aus dem Ausland</t>
  </si>
  <si>
    <t>§ 22 S. 2 AufenthG - AE zur Aufnahme aus dem Ausland nach Erklärung des BMI</t>
  </si>
  <si>
    <t>§ 23 Abs. 2 AufenthG - AE nach Aufenthaltsgewährung bei besonders gelagerten politischen Interessen („Kontingentflüchtlinge“, Bundesaufnahmeprogramme), Niederlassungserlaubnis nach Aufenthaltsgewährung bei besonders gelagerten politischen Interessen</t>
  </si>
  <si>
    <t>§ 23 Abs. 4 AufenthG - AE für „Resettlement“, Niederlassungserlaubnis für „Resettlement“</t>
  </si>
  <si>
    <t>§ 23a AufenthG - AE in Härtefällen (nach Ersuchen durch die Härtefallkommission des Bundeslandes)</t>
  </si>
  <si>
    <t>§ 25 Abs. 1 AufenthG - AE für anerkannte Asylberechtigte</t>
  </si>
  <si>
    <t>§ 25 Abs. 2 Alt. 1 AufenthG - AE für anerkannte Flüchtlinge</t>
  </si>
  <si>
    <t>§ 25 Abs. 2 Alt. 2 AufenthG - AE für subsidiär Geschützte</t>
  </si>
  <si>
    <t>§ 25 Abs. 3 AufenthG - AE bei nationalem Abschiebungsverbot</t>
  </si>
  <si>
    <t>§ 25 Abs. 4a AufenthG - AE für Opfer von Menschenhandel und Zwangsprostitution</t>
  </si>
  <si>
    <t>§ 25 Abs. 4b AufenthG - AE für Opfer von Arbeitsausbeutung</t>
  </si>
  <si>
    <t>§ 25 Abs. 5 AufenthG, wenn die Aussetzung der Abschiebung ≥ 18 Monate zurückliegt - AE bei rechtlichem oder tatsächlichen Ausreisehindernis</t>
  </si>
  <si>
    <t>§ 25a Abs. 1 AufenthG - AE für gut integrierte Jugendliche oder Heranwachsende nach vierjährigem Aufenthalt</t>
  </si>
  <si>
    <t>§ 25a Abs. 2 S. 1, 2, 3 oder 5 AufenthG - AE für die Eltern, Ehegatten, Lebenspartner*innen, Geschwister der gut integrierten Jugendlichen oder Heranwachsenden</t>
  </si>
  <si>
    <t>§ 25b Abs. 1 AufenthG - AE bei nachhaltiger Integration („Bleiberechtsregelung“)</t>
  </si>
  <si>
    <t>§ 25b Abs. 4 AufenthG - AE für Ehegatten, Lebenspartner*innen und minderj. ledigen Kindern von Bleibeberechtigten</t>
  </si>
  <si>
    <t>§ 26 Abs. 3 AufenthG - Niederlassungserlaubnis für anerkannte Asylberechtigte, Personen mit Internationalem Schutz nach 3 Jahren Aufenthalt</t>
  </si>
  <si>
    <t>§ 26 Abs. 4 AufenthG - Niederlassungserlaubnis für sonstige humanitäre Aufenthaltszwecke nach 5 Jahren Aufenthalt</t>
  </si>
  <si>
    <t>§ 28 Abs. 1 Nr. 1 AufenthG - AE für Ehegatten und Lebenspartner von Deutschen</t>
  </si>
  <si>
    <t>§ 28 Abs. 1 Nr. 2 AufenthG - AE für minderjährige Kinder von Deutschen</t>
  </si>
  <si>
    <t>§ 28 Abs. 1 Nr. 3 AufenthG - AE für Eltern von minderjährigen deutschen Kindern</t>
  </si>
  <si>
    <t>§ 30 AufenthG - AE für Ehegatten oder Lebenspartner*innen von Ausländer*innen</t>
  </si>
  <si>
    <t>§ 31 Abs. 1, 2 und 4 AufenthG - AE für eigenständiges Aufenthaltsrecht nach Trennung oder Scheidung</t>
  </si>
  <si>
    <t>§ 31 Abs. 3 AufenthG - NE nach Trennung oder Scheidung</t>
  </si>
  <si>
    <t>§ 32 AufenthG - AE für minderjährige Kinder von Ausländer*innen</t>
  </si>
  <si>
    <t>§ 33 AufenthG - AE für im Inland geborene Kinder</t>
  </si>
  <si>
    <t>§ 36a AufenthG - AE für Familienangehörige von Personen mit subisidiärem Schutz</t>
  </si>
  <si>
    <t>§ 37 AufenthG - AE für Rückkehrberechtigte</t>
  </si>
  <si>
    <t>§ 38 Abs. 1 Nr. 1 AufenthG - NE für ehemalige Deutsche</t>
  </si>
  <si>
    <t>§ 38 Abs. 1 Nr. 2 AufenthG - AE für ehemalige Deutsche</t>
  </si>
  <si>
    <t>§ 38 Abs. 2 AufenthG - AE für ehemalige Deutsche</t>
  </si>
  <si>
    <t>§ 38a AufenthG - AE für in einem anderen Unionsstaat langfristig Aufenthaltsberechtigte</t>
  </si>
  <si>
    <t>-----AUSWAHLBLOCK 4:----- § 7 Abs. 1 S. 2 Nr. 2a SGB II Kein Aufenthaltsrecht</t>
  </si>
  <si>
    <t>§ 6 AufenthG - Schengen-Visum</t>
  </si>
  <si>
    <t>§ 55 Asylgesetz - Aufenthaltsgestattung, § 1 Abs. 1 Nr. 1 AsylbLG; auch Ehegatte, Lebenspartner, minderj. Kind, ohne dass sie selbst die dort genannten Voraussetzungen erfüllen (§ 1 Abs. 1 Nr. 6 AsylbLG)</t>
  </si>
  <si>
    <t>§ 60a AufenthG - Duldung, § 1 Abs. 1 Nr. 4 AsylbLG; auch Ehegatte, Lebenspartner, minderj. Kind, ohne dass sie selbst die dort genannten Voraussetzungen erfüllen (§ 1 Abs. 1 Nr. 6 AsylbLG)</t>
  </si>
  <si>
    <t>§ 1 Abs. 1 Nr. 2 AsylbLG - über Flughafen einreisen wollen und denen die Einreise nicht oder noch nicht gestattet ist; auch Ehegatte, Lebenspartner, minderj. Kind, ohne dass sie selbst die dort genannten Voraussetzungen erfüllen (§ 1 Abs. 1 Nr. 6 AsylbLG)</t>
  </si>
  <si>
    <t>§ 20 Abs. 1 AufenthG - AE zur Arbeitsuche für Fachkraft mit Berufsausbildung. Achtung: &gt; 5 Jahre gewöhnlicher Aufenthalt, § 7 Abs. 1 S. 4 SGB II (bis 29.2.2020: nicht vorhanden).</t>
  </si>
  <si>
    <t>§ 20 Abs. 2 AufenthG - AE zur Arbeitsuche für Fachkraft mit akademischer Ausbildung. Achtung: &gt; 5 Jahre gewöhnlicher Aufenthalt, § 7 Abs. 1 S. 4 SGB II (bis 29.2.2020: § 18c AufenthG).</t>
  </si>
  <si>
    <t>§ 17 Abs. 1 AufenthG - AE für Ausbildungsplatzsuche, Prüfung: gewöhnlicher Aufenthalt (bis 29.2.2020: nicht vorhanden)</t>
  </si>
  <si>
    <t>§ 3 Abs. 3 FreizügG/EU - Drittstaats-Familienangehörige nach Tod des Unionsbürgers</t>
  </si>
  <si>
    <t>§ 16a Abs. 1 AufenthG - AE für betriebliche Aus- und Weiterbildung, Achtung: § 7 Abs. 5 SGB II prüfen! (bis 29.2.2020: § 17 AufenthG)</t>
  </si>
  <si>
    <t xml:space="preserve">§ 16a Abs. 2 AufenthG - AE für schulische Berufsausbildung, Achtung: § 7 Abs. 5 SGB II prüfen! (bis 29.2.2020: § 16b AufenthG) </t>
  </si>
  <si>
    <t xml:space="preserve">§ 16b Abs. 2 AufenthG - AE zum Zweck des Studiums, Achtung: § 7 Abs. 5 SGB II prüfen! (bis 29.2.2020: § 16 Abs. 1 AufenthG) </t>
  </si>
  <si>
    <t xml:space="preserve">§ 16b Abs. 5 Nr. 1 AufenthG - AE zum Studium, Achtung: § 7 Abs. 5 SGB II prüfen! (bis 29.2.2020: § 16 Abs. 6 Nr.1 AufenthG) </t>
  </si>
  <si>
    <t xml:space="preserve">§ 16b Abs. 5 Nr. 2 AufenthG - AE zum Zweck des studienvorbereitenden Sprachkurses, Achtung: § 7 Abs. 5 SGB II prüfen! (bis 29.2.2020: § 16 Abs. 6 Nr. 2 AufenthG) </t>
  </si>
  <si>
    <t xml:space="preserve">§ 16b Abs. 5 Nr. 3 AufenthG - AE für studienvorbereitendes Praktikum (bis 29.2.2020: § 16 Abs. 6 Nr. 3 AufenthG) </t>
  </si>
  <si>
    <t>§ 16b Abs. 7 AufenthG - AE für in anderen EU-Staaten anerkannte Schutzberechtigte für einen Teil des Studiums in Deutschland (Austauschprogramme usw.); Achtung: § 7 Abs. 5 SGB II und gewöhnlicher Aufenthalt prüfen! (bis 29.2.2020: § 16 Abs. 9 AufenthG)</t>
  </si>
  <si>
    <t xml:space="preserve">§ 16d Abs. 1 AufenthG - AE für Anerkennung einer ausländischen Berufsqualifikation (bis 29.2.2020: § 17a Abs. 1 AufenthG) </t>
  </si>
  <si>
    <t>§ 16d Abs. 3 AufenthG - AE für Anerkennung einer ausländischen Berufsqualifikation in betrieblicher Praxis (bis 29.2.2020: nicht vorhanden)</t>
  </si>
  <si>
    <t>§ 16d Abs. 4 AufenthG - AE für Anerkennung einer ausländischen Berufsqualifikation bei Vermittlungsabsprachen (bis 29.2.2020: nicht vorhanden)</t>
  </si>
  <si>
    <t>§ 16d Abs. 5 AufenthG - AE zum Ablegen einer Prüfung zur Anerkennung einer ausländischen Berufsqualifikation (bis 29.2.2020: § 17a Abs. 5 AufenthG)</t>
  </si>
  <si>
    <t>§ 18a AufenthG - AE zum Zweck der qualifizierten Beschäftigung als Fachkraft mit Berufsausbildung (bis 29.2.2020: § 18 Abs. 2 i. V. m. § 18 Abs. 4 AufenthG)</t>
  </si>
  <si>
    <t>§ 18b Abs. 1 AufenthG - AE zum Zweck der qualifizierten Beschäftigung als Fachkraft mit akademischer Ausbildung (bis 29.2.2020: § 18 Abs. 2 i. V. m. § 18 Abs. 4 AufenthG)</t>
  </si>
  <si>
    <t>§ 18b Abs. 2 AufenthG - Blaue Karte-EU (bis 29.2.2020: § 19a AufenthG)</t>
  </si>
  <si>
    <t>§ 18c AufenthG - Niederlassungserlaubnis für Fachkräfte (bis 29.2.2020: § 18b, § 19, 19a Abs. 6 AufenthG)</t>
  </si>
  <si>
    <t>§ 18d Abs. 1, Abs. 6 AufenthG - AE für Forscher*innen (bis 29.2.2020: § 20 AufenthG)</t>
  </si>
  <si>
    <t>§ 19 AufenthG - ICT-Karte für unternehmensintern transferierte Arbeitnehmer*innen innerhalb eines Unternehmens mit Sitz außerhalb der EU, Prüfung: gewöhnlicher Aufenthalt, u. a. Trainees (-)! (bis 29.2.2020: § 19b AufenthG)</t>
  </si>
  <si>
    <t>§ 19c Abs. 1 AufenthG - AE für Beschäftigung unabhängig von der Qualifikation; Achtung: Prüfung gewöhnlicher Aufenthalt u.a. Saisonarbeit, Au Pair, ggf. Ausschluss § 7 Abs. 1 S. 1 Nr. 4 SGB II (bis 29.2.2020: § 18 Abs. 2 i. V. m. Abs. 3 AufenthG)</t>
  </si>
  <si>
    <t>§ 19c Abs. 2 AufenthG - AE für qualifizierte Beschäftigung mit besonderen berufspraktischen Kenntnissen (IT- und Kommunikationstechnologie; § 6 BeschV) (bis 29.2.2020: nicht vorhanden)</t>
  </si>
  <si>
    <t>§ 19c Abs. 3 AufenthG - AE für Beschäftigung im Einzelfall bei öffentlichem Interesse (bis 29.2.2020: § 18 Abs. 2 i. V. m. Abs. 4 S. 2 AufenthG)</t>
  </si>
  <si>
    <t>§ 19c Abs. 4 S. 1 AufenthG - AE für Beamt*innen zur Erfüllung der Dienstpflichten im Bundesgebiet (bis 29.2.2020: § 18 Abs. 2 i. V. m. Abs. 4a S. 1 AufenthG)</t>
  </si>
  <si>
    <t>§ 19c Abs. 4 S. 3 AufenthG - Niederlassungserlaubnis für Beamt*innen (bis 29.2.2020: § 18 Abs. 4a S. 3 AufenthG)</t>
  </si>
  <si>
    <t>§ 19d Abs. 1 und Abs. 1a AufenthG - AE für qualifizierte (frühere) Geduldete zum Zweck der Beschäftigung (bis 29.2.2020: § 18a Abs. 1 und 1a AufenthG)</t>
  </si>
  <si>
    <t>§ 23 Abs. 1 AufenthG - AE nach Aufenthaltsgewährung durch die obersten Landesbehörden; Achtung: falls aus Kriegsgründen, AsylbLG-Anspruch</t>
  </si>
  <si>
    <t>§ 25 Abs. 4 S. 2 AufenthG - AE bei Vorliegen einer außergewöhnlichen Härte</t>
  </si>
  <si>
    <t>§ 25 Abs. 5 AufenthG, minderj. Kind mit AE nach § 25 Abs. 5 AufenthG, das &lt; 18 Monate geduldet ist, aber in einer BG mit mind. einem Elternteil lebt, das ebenfalls eine AE nach § 25 Abs. 5 AufenthG hat und ≥ 18 Monate geduldet ist</t>
  </si>
  <si>
    <t>§ 34 Abs. 2 AufenthG - AE als eigenständiges Aufenthaltsrecht für volljährig gewordene Kinder</t>
  </si>
  <si>
    <t>§ 35 AufenthG - NE für über 16jährige Kinder nach fünfjährigem Aufenthalt</t>
  </si>
  <si>
    <t>§ 36 Abs. 1 AufenthG - AE für die Eltern von unbegleiteten minderj. Anerkannten Asylberechtigten, Personen mit internationalem Schutz oder im Resettlement Aufgenommene</t>
  </si>
  <si>
    <t>§ 36 Abs. 2 AufenthG - AE für sonstige Familienangehörige bei Vorliegen einer außergewöhnlichen Härte</t>
  </si>
  <si>
    <t>§ 81 Abs. 4 AufenthG - Fortgeltungsfiktion, soweit mit dem vorher bestehenden Aufenthaltstitel SGB II-Berechtigung bestand</t>
  </si>
  <si>
    <t>-----AUSWAHLBLOCK 5:----- § 7 Abs. 1 S. 1 Nr. 4 SGB II Ausschluss, da i. d. R. kein gewöhnlicher Aufenthalt (ist grundsätzlich gegeben bei befristeten Aufenthalten von längerer Dauer = &gt; 1 Jahr)</t>
  </si>
  <si>
    <t>§ 18e AufenthG - Aufenthalt zum Zweck der Forschung ohne Aufenthaltstitel (kurzfristige Mobilität) für Personen mit Aufenthaltstitel eines anderen EU-Staats zum Zweck der Forschung (180 Tage/Jahr) (bis 29.2.2020: § 20a AufenthG)</t>
  </si>
  <si>
    <t>§ 19a AufenthG - Aufenthalt ohne Aufenthaltstitel für kurzfristig unternehmensintern transferierte Arbeitnehmer*innen, die im Besitz eines ICT-Aufenthaltstitels eines anderen EU-Staats sind (bis zu 90 Tage) (bis 29.2.2020: § 19c AufenthG)</t>
  </si>
  <si>
    <t>§ 16e AufenthG - AE für studienbezogenes Praktikum-EU (max. sechs Monate); Achtung: Prüfung gewöhnlicher Aufenthalt, ggf. Ausschluss § 7 Abs. 1 S. 1 Nr. 4 SGB II (bis 29.2.2020: § 17b AufenthG)</t>
  </si>
  <si>
    <t xml:space="preserve">§ 16f Abs. 1, 2 AufenthG - AE für Sprachkurs oder Schulbesuch, Achtung: Erwerbstätgigkeit nicht gestattet, § 7 Abs. 5 SGB II und gewöhnlicher Aufenthalt prüfen! ggf. Ausschluss § 7 Abs. 1 S. 1 Nr. 4 SGB II (bis 29.2.2020: § 16e AufenthG) </t>
  </si>
  <si>
    <t>§ 17 Abs. 2 AufenthG - AE für Studienbewerbung (bis 29.2.2020: § 16 Abs. 7 AufenthG)</t>
  </si>
  <si>
    <t>§ 18f AufenthG - AE für mobile Forscher*innen, die im Besitz eines Aufenthaltstitels zum Zweck der Forschung eines anderen EU-Staats sind (mehr als 180 Tage, max. 1 Jahr) (bis 29.2.2020: § 20b AufenthG)</t>
  </si>
  <si>
    <t>§ 19e AufenthG - AE für Teilnahme am Europäischen Freiwilligendienst, Prüfung: gewöhnlicher Aufenthalt! (bis 29.2.2020: § 18d AufenthG)</t>
  </si>
  <si>
    <t>§ 16b Abs. 6 AufenthG - AE für Studienplatzsuche, Prüfung: gewöhnlicher Aufenthalt</t>
  </si>
  <si>
    <t>Länge max. 255, wenn Inhalt in B länger</t>
  </si>
  <si>
    <r>
      <rPr>
        <b/>
        <sz val="11"/>
        <color theme="1"/>
        <rFont val="Calibri"/>
        <family val="2"/>
        <scheme val="minor"/>
      </rPr>
      <t xml:space="preserve">Aufenthaltstitel </t>
    </r>
    <r>
      <rPr>
        <sz val="11"/>
        <color theme="1"/>
        <rFont val="Calibri"/>
        <family val="2"/>
        <scheme val="minor"/>
      </rPr>
      <t>- von Ausländerbehörde ausgestelltes Dokument und Genehmigungsgrund (z.B. Aufenthaltserlaubnis, Fiktionsbescheinigung, Duldung, Niederlassungserlaubnis, etc.):</t>
    </r>
  </si>
  <si>
    <t>Sachverhaltsprüfung &gt; 3 Monate Aufenthalt:</t>
  </si>
  <si>
    <t>Sachverhaltsprüfung &lt; 3 Monate Aufenthalt:</t>
  </si>
  <si>
    <t>TEXTVARIANTEN Prüfergebnis &gt; 3 Monate:</t>
  </si>
  <si>
    <t>Auswahloptionen &lt; 3 Monate (= obere Drop-down-Liste):</t>
  </si>
  <si>
    <t>Auswahloptionen &gt; 3 Monate (= untere Drop-down-Liste):</t>
  </si>
  <si>
    <t>§ 7 Abs. 1 S. 3 SGB II, § 22 AufenthG, kein Leistungsausschluss während der ersten 3 Monate</t>
  </si>
  <si>
    <t>§ 7 Abs. 1 S. 3 SGB II, § 23a AufenthG, kein Leistungsausschluss während der ersten 3 Monate</t>
  </si>
  <si>
    <t>§ 7 Abs. 1 S. 3 SGB II, § 25 Abs. 1-3 AufenthG, kein Leistungsausschluss während der ersten 3 Monate</t>
  </si>
  <si>
    <t>§ 7 Abs. 1 S. 3 SGB II, § 25 Abs. 4a, Abs. 4b AufenthG, kein Leistungsausschluss während der ersten 3 Monate</t>
  </si>
  <si>
    <t>§ 7 Abs. 1 S. 3 SGB II, § 25 Abs. 5 AufenthG, wenn die Aussetzung der Abschiebung ≥ 18 Monate zurückliegt - AE bei rechtlichem oder tatsächlichen Ausreisehindernis, kein Leistungsausschluss während der ersten 3 Monate</t>
  </si>
  <si>
    <t>§ 7 Abs. 1 S. 3 SGB II, § 25a AufenthG, kein Leistungsausschluss während der ersten 3 Monate</t>
  </si>
  <si>
    <t>§ 7 Abs. 1 S. 3 SGB II, § 25b AufenthG, kein Leistungsausschluss während der ersten 3 Monate</t>
  </si>
  <si>
    <t>§ 7 Abs. 1 S. 3 SGB II, § 26 AufenthG, kein Leistungsausschluss während der ersten 3 Monate</t>
  </si>
  <si>
    <t>keiner der vorgenannten Rückausnahmegründe liegt vor, § 7 Abs. 1 S. 2 Nr. 1 SGB II grundsätzlicher 3-Monats-Ausschluss seit Einreise</t>
  </si>
  <si>
    <t>-----AUSWAHLBLOCK 1:----- Rückausnahmen nach § 7 Abs. 1 S. 3 SGB II etc., Leistungsberechtigung innerhalb der ersten 3 Monate seit Einreise</t>
  </si>
  <si>
    <t>-----AUSWAHLBLOCK 2:----- § 7 Abs. 1 S. 2 Nr. 1 SGB II grundsätzlicher 3-Monats-Ausschluss seit Einreise</t>
  </si>
  <si>
    <t>TEXTVARIANTEN Prüfergebnis &lt; 3 Monate:</t>
  </si>
  <si>
    <t>Textvariante 6:</t>
  </si>
  <si>
    <t>Textvariante 7:</t>
  </si>
  <si>
    <t>(Folge-) Verfügung – Drittstaatsangehörige</t>
  </si>
  <si>
    <r>
      <t>i.A.</t>
    </r>
    <r>
      <rPr>
        <sz val="11"/>
        <color theme="1"/>
        <rFont val="Calibri"/>
        <family val="2"/>
      </rPr>
      <t> </t>
    </r>
  </si>
  <si>
    <t xml:space="preserve">Jobcenter Landkreis Göttingen </t>
  </si>
  <si>
    <r>
      <t>bis:</t>
    </r>
    <r>
      <rPr>
        <sz val="11"/>
        <color theme="1"/>
        <rFont val="Calibri"/>
        <family val="2"/>
      </rPr>
      <t> </t>
    </r>
  </si>
  <si>
    <t>§ 7 Abs. 1 S. 3 SGB II, § 23 Abs. 2-4 AufenthG, kein Leistungsausschluss während der ersten 3 Monate</t>
  </si>
  <si>
    <t>§ 7 Abs. 1 S. 3 SGB II, § 25 Abs. 4 S. 2 AufenthG, kein Leistungsausschluss während der ersten 3 Monate (Beachte: § 25 Abs. 4 S. 1 AufenthG =&gt; AsylbLG-Anspruch)</t>
  </si>
  <si>
    <t>§ 7 Abs. 1 S. 3 SGB II, § 25 Abs. 5 AufenthG, minderj. Kind mit AE nach § 25 Abs. 5 AufenthG, das &lt; 18 Monate geduldet ist, aber in einer BG mit mind. einem Elternteil lebt, das ebenfalls eine AE nach § 25 Abs. 5 AufenthG hat und ≥ 18 Monate geduldet ist; kein Leistungsausschluss während der ersten 3 Monate</t>
  </si>
  <si>
    <t>Nachzug eines Ausländers zu deutschen Familienangehörigen, kein Leistungsausschluss während der ersten 3 Monate</t>
  </si>
  <si>
    <t>Familienangehörige eines Ausländers, der einen SGB II-leistungsberechtigenden Aufenthaltstitel nach dem 5. Abschnitt, Zweites Kapitel AufenthG (§§ 22-26 AufenthG) besitzt, mit Einreisevisum zum Zwecke des Familiennachzugs in Deutschland einreisen und ihnen im Anschluss an eine Fiktionsbescheinigung ein Aufenthaltstitel nach dem 6. Abschnitt, Zweites Kapitels AufenthG (§§ 27-36 AufenthG) erteilt wird; kein Leistungsausschluss während der ersten 3 Monate</t>
  </si>
  <si>
    <t>§ 7 Abs. 1 S. 3 SGB II, § 23 Abs. 1 AufenthG. kein Leistungsausschluss während der ersten 3 Monate (Beachte: falls aus Kriegsgründen =&gt; AsylbLG-Anspruch)</t>
  </si>
  <si>
    <r>
      <rPr>
        <sz val="11"/>
        <color theme="1"/>
        <rFont val="Calibri"/>
        <family val="2"/>
      </rPr>
      <t>  </t>
    </r>
    <r>
      <rPr>
        <sz val="11"/>
        <color theme="1"/>
        <rFont val="Calibri"/>
        <family val="2"/>
        <scheme val="minor"/>
      </rPr>
      <t>Aktenzeichen:</t>
    </r>
  </si>
  <si>
    <t>  Name:</t>
  </si>
  <si>
    <t>  Vorname:</t>
  </si>
  <si>
    <t>  Geburtsdatum:</t>
  </si>
  <si>
    <t>  Tatsächliche Einreise:</t>
  </si>
  <si>
    <t>§ 23 Abs. 1 AufenthG aus Kriegsgründen - AE nach Aufenthaltsgewährung durch die obersten Landesbehörden, § 1 Abs. 1 Nr. 3a AsylbLG; auch Ehegatte, Lebenspartner, minderj. Kind, ohne dass sie selbst die dort genannten Voraussetzungen erfüllen (§ 1 Abs. 1 Nr. 6 AsylbLG)</t>
  </si>
  <si>
    <t>§ 25 Abs. 4 S. 1 AufenthG - AE zum vorübergehenden Aufenthalt aus dringenden humanitären oder persönlichen Gründen, § 1 Abs. 1 Nr. 3b AsylbLG; auch Ehegatte, Lebenspartner, minderj. Kind, ohne dass sie selbst die dort genannten Voraussetzungen erfüllen (§ 1 Abs. 1 Nr. 6 AsylbLG)</t>
  </si>
  <si>
    <t>§ 25 Abs. 5 AufenthG wenn die Aussetzung der Abschiebung &lt; 18 Monate zurückliegt, § 1 Abs. 1 Nr. 3 c AsylbLG; auch Ehegatte, Lebenspartner, minderj. Kind, ohne dass sie selbst die dort genannten Voraussetzungen erfüllen (§ 1 Abs. 1 Nr. 6 AsylbLG). (Beachte: gilt nicht für minderjährige Kinder mit einer Aufenthaltserlaubnis nach § 25 Abs. 5 AufenthG, die zwar &lt; als 18 Monate geduldet sind, aber in einer BG mit mind. einem Elternteil leben, die ebenfalls AE nach § 25 Abs. 5 AufenthG haben und die seit mindestens 18 Monaten geduldet sind).</t>
  </si>
  <si>
    <t>§ 1 Abs. 1 Nr. 1a AsylbLG - Asylgesuch geäußert haben und nicht die Voraussetzungen von § 1 Abs. 1 Nr. 1, 2 bis 5 und 7 erfüllen, zumeist BÜMA-Erhalt; auch Ehegatte, Lebenspartner, minderj. Kind, ohne dass sie selbst die dort genannten Voraussetzungen erfüllen (§ 1 Abs. 1 Nr. 6 AsylbLG)</t>
  </si>
  <si>
    <t>§ 50 AufenthG - vollziehbare Ausreisepflicht, § 1 Abs. 1 Nr. 5 AsylbLG, auch wenn eine Abschiebungsandrohung noch nicht oder nicht mehr vollziehbar ist; auch Ehegatte, Lebenspartner, minderj. Kind, ohne dass sie selbst die dort genannten Voraussetzungen erfüllen (§ 1 Abs. 1 Nr. 6 AsylbLG)</t>
  </si>
  <si>
    <t>§ 1 Abs. 2 AsylbLG, Umkehrschluss - Die in § 1 Abs. 1 AsylbLG bezeichneten Ausländer haben für die Zeit, für die ihnen ein anderer Titel als § 23 Abs. 1 und § 24 AufenthG wg. Krieg, § 25 Abs. 4 S. 1 AufenthG, § 25 Abs. 5 AufenthG, sofern seit Entscheidung über die Abschiebungsaussetzung &lt; 18 Monate, mit einer Gesamtgeltungsdauer von ≤ als 6 Monaten erteilt worden ist,  AsylbLG-Anspruch.</t>
  </si>
  <si>
    <t>§ 20 Abs. 3 AufenthG - AE zur Arbeitsuche nach deutschem Ausbildungs- oder Hochschulabschluss, nach Abschluss einer Forschungstätigkeit oder nach Abschluss des Anerkennungsverfahrens. Achtung: &gt; 5 Jahre gewöhnlicher Aufenthalt, § 7 Abs. 1 S. 4 SGB II (bis 29.2.2020: § 16 Abs. 5; § 17 Abs. 3; § 20 Abs. 7; § 17a Abs. 4 AufenthG).</t>
  </si>
  <si>
    <t>§ 6 Abs. 3 AufenthG - Nationales Visum für längerfristigen Aufenthalt („D-Visum“); abhängig vom anschließend zu erteilenden Aufenthaltstitel. Beim Familiennachzug zu Deutschen, zu Personen mit einem Titel nach §§22-26 AufenthG oder zu erwerbstätigen Personen gilt nicht  Leistungsausschluss § 7 Abs. 1 Satz 2 Nr. 1 SGB II.</t>
  </si>
  <si>
    <t>§ 16c AufenthG - Aufenthalt zum Zweck des Studiums in Deutschland ohne Aufenthaltstitel für bis zu 360 Tage für Personen mit einem Aufenthaltstitel zum Zweck des Studiums eines anderen EU-Staats („mobile Studierende“); Achtung: § 7 Abs. 5 SGB II prüfen! (bis 29.2.2020: § 16a AufenthG)</t>
  </si>
  <si>
    <t>§ 19b AufenthG - Mobiler ICT-Karte für längerfristig unternehmensintern transferierte Arbeitnehmer*innen, die im Besitz eines ICT-Aufenthaltstitels eines anderen EU-Staats sind (mehr als 90 Tage), Prüfung: gewöhnlicher Aufenthalt, u. a. Trainees (-)! (bis 29.2.2020: § 19d AufenthG)</t>
  </si>
  <si>
    <t>§ 6 Abs. 1 AufenthG - Visum für die Durchreise oder Flughafentransit („A- und B-Visum“); Schengen-Visum für einen kurzfristigen Aufenthalt („C-Visum“) mangels gewöhnlichem Aufenthalt (§ 7 Abs. 1 S. 1 Nr. 4 SGB II); Ausnahme: U. a. als Familienangehörige von Deutschen und Ausländer*innen mit humanitärem Aufenthalt in gemeinsamer BG kann mit Schengenvisum Sozialgeldanspruch bestehen</t>
  </si>
  <si>
    <t>Diese Person ist nach § 7 Abs. 1 Satz 2 Nr. 3 SGB II vom Leistungsbezug ausgeschlossen, da die Person unter § 1 AsylbLG fällt.</t>
  </si>
  <si>
    <t>Diese Person ist nach § 7 Abs. 1 Satz 2 Nr. 2b) SGB II vom Leistungsbezug ausgeschlossen, weil sich ihr Aufenthaltsrecht allein aus dem Zweck der Arbeitssuche ergibt.</t>
  </si>
  <si>
    <t>Diese Person ist grundsätzlich bei Vorliegen der übrigen Leistungsvoraussetzungen SGB II anspruchsberechtigt.</t>
  </si>
  <si>
    <t>Diese Person ist nach § 7 Abs. 1 Satz 2 Nr. 2a) SGB II vom Leistungsbezug ausgeschlossen, da kein Aufenthaltsrecht besteht.</t>
  </si>
  <si>
    <t>Diese Person ist nach § 7 Abs. 1 S. 1 Nr. 4 SGB II vom Leistungsbezug ausgeschlossen, da es sich bei ihrem Aufenthalt um keinen gewöhnlichen Aufenthalt handelt.</t>
  </si>
  <si>
    <t>Rückausnahmen nach § 7 Abs. 1 S. 3 SGB II etc., Leistungsberechtigung innerhalb der ersten 3 Monate seit Einreise</t>
  </si>
  <si>
    <t>§ 7 Abs. 1 S. 2 Nr. 1 SGB II grundsätzlicher 3-Monats-Ausschluss seit Einreise</t>
  </si>
  <si>
    <t>§ 28 Abs. 2 AufenthG - Niederlassungserlaubnis Familiennachzug zu Deutschen</t>
  </si>
  <si>
    <t>§ 81 Abs. 3 S. 1 AufenthG - Erlaubnisfiktion; Achtung: Prüfung Erwerbstätigt gestattet? Gewöhnlicher Aufenthalt ? I. d. R. noch nicht vorhanden. Nach Flüchtlingsanerkennung und Zuerkennung des subsidiären Schutzes (+). Auch für Familienangehörige von Deutschen oder Ausländer*innen besteht SGB-II-Berechtigung (auch ohne Erlaubnis zur Erwerbstätigkeit), wenn ein erwerbsfähiger Leistungsberechtigter in der BG ist (Sozialgeld!) (+)</t>
  </si>
  <si>
    <t>§ 7 Abs. 1 S. 3 SGB II, § 24 AufenthG, kein Leistungsausschluss während der ersten 3 Monate</t>
  </si>
  <si>
    <t xml:space="preserve">§ 81 Abs. 3 i. V. m. Abs. 5 AufenthG, § 74 Abs. 1 S. 1 SGB II: AE nach § 24 Abs. 1 AufenthG beantragt und eine entsprechende Fiktionsbescheinigung ausgestellt </t>
  </si>
  <si>
    <t xml:space="preserve">§ 81 Abs. 4 i. V. m. Abs. 5 AufenthG, § 74 Abs. 2 i. V. m. Abs. 1 SGB II: AE nach § 24 Abs. 1 AufenthG beantragt und eine entsprechende Fiktionsbescheinigung ausgestellt </t>
  </si>
  <si>
    <t>(weggefallen)</t>
  </si>
  <si>
    <t>§ 24 AufenthG - Aufenthaltsgewährung zum vorübergehenden Schutz</t>
  </si>
  <si>
    <t xml:space="preserve">-----AUSWAHLBLOCK 3:----- § 74 SGB II, Leistungsberechtigung </t>
  </si>
  <si>
    <t>Geflüchtete aus der Ukraine nach dem 24.02.2022</t>
  </si>
  <si>
    <t xml:space="preserve">-----AUSWAHLBLOCK 1:----- § 74 SGB II, Leistungsberechtigung </t>
  </si>
  <si>
    <r>
      <rPr>
        <b/>
        <u/>
        <sz val="10.5"/>
        <color theme="1"/>
        <rFont val="Calibri"/>
        <family val="2"/>
        <scheme val="minor"/>
      </rPr>
      <t>Vor dem 01.06.2022</t>
    </r>
    <r>
      <rPr>
        <sz val="10.5"/>
        <color theme="1"/>
        <rFont val="Calibri"/>
        <family val="2"/>
        <scheme val="minor"/>
      </rPr>
      <t xml:space="preserve"> ausgestellte Ersatzbescheinigung Fiktion, die bis zum 31.10.2022 anerkannt werden:</t>
    </r>
    <r>
      <rPr>
        <b/>
        <u/>
        <sz val="10.5"/>
        <color theme="1"/>
        <rFont val="Calibri"/>
        <family val="2"/>
        <scheme val="minor"/>
      </rPr>
      <t xml:space="preserve">
</t>
    </r>
    <r>
      <rPr>
        <b/>
        <sz val="10.5"/>
        <color theme="1"/>
        <rFont val="Calibri"/>
        <family val="2"/>
        <scheme val="minor"/>
      </rPr>
      <t xml:space="preserve">              </t>
    </r>
    <r>
      <rPr>
        <sz val="10.5"/>
        <color theme="1"/>
        <rFont val="Calibri"/>
        <family val="2"/>
        <scheme val="minor"/>
      </rPr>
      <t>Speicherung der AZR-Daten nach § 3 Abs. 1  AZRG wurde in der Ersatzbescheinigung durch die ABH bestätigt</t>
    </r>
    <r>
      <rPr>
        <b/>
        <u/>
        <sz val="10.5"/>
        <color theme="1"/>
        <rFont val="Calibri"/>
        <family val="2"/>
        <scheme val="minor"/>
      </rPr>
      <t xml:space="preserve">
Vor dem 01.06.2022</t>
    </r>
    <r>
      <rPr>
        <sz val="10.5"/>
        <color theme="1"/>
        <rFont val="Calibri"/>
        <family val="2"/>
        <scheme val="minor"/>
      </rPr>
      <t xml:space="preserve"> ausgestellte AE § 24 AufenhtG oder Fiktionsbescheinigung:
- Speicherung der AZR-Daten nach § 3 Abs. 1  AZRG wird unterstellt, da die ABH die Daten an die Registerbehörde übermitteln muss (§ 2 Abs. 2 Nr. 3 i. V. m. § 6 Abs. 2 AZRG)
- Eine nicht durchgeführte erkennungsdienstliche Behandlung ist durch die zuständige ABH bis zum Ablauf des 31.10.2022 nachzuholen. Eine Nachhaltung durch das Jobcenter ist nicht erforderlich.
</t>
    </r>
    <r>
      <rPr>
        <b/>
        <u/>
        <sz val="10.5"/>
        <color theme="1"/>
        <rFont val="Calibri"/>
        <family val="2"/>
        <scheme val="minor"/>
      </rPr>
      <t xml:space="preserve">Ab dem 01.06.2022 </t>
    </r>
    <r>
      <rPr>
        <sz val="10.5"/>
        <color theme="1"/>
        <rFont val="Calibri"/>
        <family val="2"/>
        <scheme val="minor"/>
      </rPr>
      <t>ausgestellte AE § 24 AufenhtG oder Fiktionsbescheinigung:
- Eine erkennungsdienstliche Behandlung nach § 49 AufenthG kann ohne nähere Prüfung vom Jobcenter unterstellt werden, da diese Erteilungsvoraussetzung für die AE bzw. Fiktion für Personen ab 14 Jahren ist.</t>
    </r>
  </si>
  <si>
    <t>letzte_aenderung_am</t>
  </si>
  <si>
    <t>13.06.2022 13:40:49</t>
  </si>
  <si>
    <t>yyyy-mm-dd hh:nn</t>
  </si>
  <si>
    <t>ganztaegig</t>
  </si>
  <si>
    <t>Privat</t>
  </si>
  <si>
    <t>Alle lesen</t>
  </si>
  <si>
    <t>Kunde</t>
  </si>
  <si>
    <t>Karmaz Anastasiia 2008-01-18</t>
  </si>
  <si>
    <t>Ap</t>
  </si>
  <si>
    <t xml:space="preserve"> </t>
  </si>
  <si>
    <t>Bemerkung</t>
  </si>
  <si>
    <t>Fehler wurde an Fachadministrator Herrn Baumann weitergeben. _x000D__x000D_Herr Baumann wird in seinem Team besprechen, warum kein vollständiges Ausfüllen der Verfügung und Druck der Verfügung möglich ist.</t>
  </si>
  <si>
    <t>Beteiligte</t>
  </si>
  <si>
    <t>Arbeitsbereich</t>
  </si>
  <si>
    <t>Orgakontakt</t>
  </si>
  <si>
    <t>Status</t>
  </si>
  <si>
    <t>aktuell</t>
  </si>
  <si>
    <t>Tln_fuer_GrpTermin_hinzufuegen</t>
  </si>
  <si>
    <t>Baumann, Erik</t>
  </si>
  <si>
    <t>Alle_Mitglieder_der_Zust_alsTeilnehmer_hinzufuegen</t>
  </si>
  <si>
    <t>&gt;</t>
  </si>
  <si>
    <t>externe_Teilnehmer_fuer_Grp-Termin_hinzufuegen</t>
  </si>
  <si>
    <t>Personen_mit_einer_WV_zu_einem_Hilfeplangespraech</t>
  </si>
  <si>
    <t>ab</t>
  </si>
  <si>
    <t>13.06.2022 13:18:00</t>
  </si>
  <si>
    <t>yyyy-mm-dd</t>
  </si>
  <si>
    <t>bis</t>
  </si>
  <si>
    <t>Kurzbeschreibung</t>
  </si>
  <si>
    <t>Verfügung Drittstaatsangehörige - kein vollständiges Ausfüllen und Druck möglich -</t>
  </si>
  <si>
    <t>RTF_Datei</t>
  </si>
  <si>
    <t>Termin_Person_komplett</t>
  </si>
  <si>
    <t>Frau Anastasiia Karmaz</t>
  </si>
  <si>
    <t>T</t>
  </si>
  <si>
    <t>Termin_Person_Adresse</t>
  </si>
  <si>
    <t>Frau_x000D_Anastasiia Karmaz_x000D_Thüringer Str. 16_x000D_37441 Bad Sachsa_x000D__x000D_Frau_x000D_Anastasiia Karmaz_x000D_Blücherstr. 1_x000D_37441 Bad Sachsa_x000D_</t>
  </si>
  <si>
    <t>Termin_Person_TelNr</t>
  </si>
  <si>
    <t>Termin_Person_AzIntern</t>
  </si>
  <si>
    <t>Termin_Person_Ap</t>
  </si>
  <si>
    <t>Bearbeiter_Anrede</t>
  </si>
  <si>
    <t>Herr</t>
  </si>
  <si>
    <t>Bearbeiter_Vorname</t>
  </si>
  <si>
    <t>Erik</t>
  </si>
  <si>
    <t>Bearbeiter_Name</t>
  </si>
  <si>
    <t>Baumann</t>
  </si>
  <si>
    <t>Bearbeiter_Zimmernummer</t>
  </si>
  <si>
    <t>Bearbeiter_TelefonNr</t>
  </si>
  <si>
    <t>0551/525-2814</t>
  </si>
  <si>
    <t>Bearbeiter_FaxNr</t>
  </si>
  <si>
    <t>0551/525-62814</t>
  </si>
  <si>
    <t>Bearbeiter_Zustaendigkeit</t>
  </si>
  <si>
    <t>Admin</t>
  </si>
  <si>
    <t>Bearbeiter_Email</t>
  </si>
  <si>
    <t>Baumann@LandkreisGoettingen.de</t>
  </si>
  <si>
    <t>Bearbeiter_NameAusdruck</t>
  </si>
  <si>
    <t>Bearbeiter_BriefUnterschrift</t>
  </si>
  <si>
    <t>Klienten_Anrede_(im_Dativ)</t>
  </si>
  <si>
    <t>Frau</t>
  </si>
  <si>
    <t>heutiges_Datum</t>
  </si>
  <si>
    <t>14. Juni 2022</t>
  </si>
  <si>
    <t>Dmmj</t>
  </si>
  <si>
    <t>heutiges_Datum_in_Kurzform</t>
  </si>
  <si>
    <t>14.06.2022</t>
  </si>
  <si>
    <t>Dtmj</t>
  </si>
  <si>
    <t>Klienten_Kundennr._BA</t>
  </si>
  <si>
    <t>165K214572</t>
  </si>
  <si>
    <t>Klienten_Name</t>
  </si>
  <si>
    <t>Karmaz</t>
  </si>
  <si>
    <t>Klienten_Vorname</t>
  </si>
  <si>
    <t>Anastasiia</t>
  </si>
  <si>
    <t>Klienten_Postleitzahl</t>
  </si>
  <si>
    <t>Klienten_Ort</t>
  </si>
  <si>
    <t>Bad Sachsa</t>
  </si>
  <si>
    <t>Klienten_Geburtsdatum</t>
  </si>
  <si>
    <t>18.01.2008</t>
  </si>
  <si>
    <t>Klienten_Anrede</t>
  </si>
  <si>
    <t>Klienten_Strasse_+_Hausnummer</t>
  </si>
  <si>
    <t>Blücherstr. 1</t>
  </si>
  <si>
    <t>Klienten_AzExtern</t>
  </si>
  <si>
    <t>Klienten_SV_Nr</t>
  </si>
  <si>
    <t>10180108K556</t>
  </si>
  <si>
    <t>Klienten_BGNummer</t>
  </si>
  <si>
    <t>23102BG1462092</t>
  </si>
  <si>
    <t>Klienten_Geburtsname</t>
  </si>
  <si>
    <t>Klienten_Geburtsort</t>
  </si>
  <si>
    <t>Ternopil</t>
  </si>
  <si>
    <t>Datum</t>
  </si>
  <si>
    <t>Klienten_Email</t>
  </si>
  <si>
    <t>Klienten_Telefon</t>
  </si>
  <si>
    <t>Klienten_Zust_Bearb_Adr1</t>
  </si>
  <si>
    <t>Landkreis Göttingen</t>
  </si>
  <si>
    <t>Klienten_Zust_Bearb_Adr2</t>
  </si>
  <si>
    <t>Fachbereich Jobcenter, FD 56.8</t>
  </si>
  <si>
    <t>Klienten_Zust_Bearb_Adr3</t>
  </si>
  <si>
    <t>Frau Späth</t>
  </si>
  <si>
    <t>Klienten_Zust_Bearb_Adr4</t>
  </si>
  <si>
    <t>Bahnhofstraße 10</t>
  </si>
  <si>
    <t>Klienten_Zust_Bearb_Adr5</t>
  </si>
  <si>
    <t>37431 Bad Lauterberg im Harz</t>
  </si>
  <si>
    <t>KlientenZustBearbeiter_Anrede</t>
  </si>
  <si>
    <t>KlientenZustBearbeiter_AnredeDativ</t>
  </si>
  <si>
    <t>KlientenZustBearbeiter_Name</t>
  </si>
  <si>
    <t>Späth</t>
  </si>
  <si>
    <t>KlientenZustBearbeiter_Tel</t>
  </si>
  <si>
    <t>05522/9605131</t>
  </si>
  <si>
    <t>KlientenZustBearbeiter_Zimmer</t>
  </si>
  <si>
    <t>A120</t>
  </si>
  <si>
    <t>KlientenZustBearbeiter_Mail</t>
  </si>
  <si>
    <t>spaeth@landkreisgoettingen.de</t>
  </si>
  <si>
    <t>KlientenSteuerID</t>
  </si>
  <si>
    <t>Klienten_Staatsangehoerigkeit</t>
  </si>
  <si>
    <t>Ukraine</t>
  </si>
  <si>
    <t>Klienten_Geburtsland</t>
  </si>
  <si>
    <t>Anschrift_FD_LKG</t>
  </si>
  <si>
    <t>Fachbereich Soziales_x000D_Jobcenter Göttingen_x000D_- 56.5 -_x000D__x000D_Carl-Zeiss-Str.5_x000D_37081 Göttingen</t>
  </si>
  <si>
    <t>FACHDIENST-Email_STADT_GOe</t>
  </si>
  <si>
    <t>KlientenZustBearbeiter_Fax</t>
  </si>
  <si>
    <t>05522/96065131</t>
  </si>
  <si>
    <t>Klienten_Einreisedatum</t>
  </si>
  <si>
    <t>11.03.2022</t>
  </si>
  <si>
    <t>Klienten_Aufenthaltserlaubnis_Bis</t>
  </si>
  <si>
    <t>30.03.2024</t>
  </si>
  <si>
    <t>Klienten_Aufenthaltsstatus</t>
  </si>
  <si>
    <t>§ 24 AufenthG (Ukraineflüchtling) - AE zum vorübergehenden Schutz nach Beschluss des Rates der EU</t>
  </si>
  <si>
    <t>Klienten_Asylverfahren</t>
  </si>
  <si>
    <t>Klienten_Asylverfahren_bis</t>
  </si>
  <si>
    <t>Klienten_Arbeitserlaubnis_vorhanden</t>
  </si>
  <si>
    <t>Klienten_Arbeitserlaubnis_bis</t>
  </si>
  <si>
    <t>PartnerVerz_Selected</t>
  </si>
  <si>
    <t>Obere Drop-Down-Liste (&lt; 3 Monate Aufenthalt)</t>
  </si>
  <si>
    <t>Ausgewählter SV im Tabellenblatt "VERFÜGUNG"</t>
  </si>
  <si>
    <t>Für Textausgabe: Text entsprechend der Ziffer</t>
  </si>
  <si>
    <t>Fehler, falsche Auswahl aus der Liste</t>
  </si>
  <si>
    <t>Rückausnahme nach § 7 Abs. 1 S. 3 SGB II etc., Leistungsberechtigung innerhalb der ersten drei Monate seit Einreise</t>
  </si>
  <si>
    <t>§ 7 Abs. 1 S. 2 Nr. 1 SGB II: Grundsätzlicher 3-Monats-Ausschluss seit Einreise</t>
  </si>
  <si>
    <t>Diese Person ist grds. bei Vorliegen der übrigen Leistungsvoraussetzungen SGB II anspruchsberechtigt</t>
  </si>
  <si>
    <t>zugeordnetes Ergebnis</t>
  </si>
  <si>
    <t>Zugeordnetes Ergebnis zum ausgewählten Sachverhalt =</t>
  </si>
  <si>
    <t>Für Textausgabe: Ziffer "zugeordnetes Ergebnis"</t>
  </si>
  <si>
    <t>Textausgabe für Tabellenblatt Verfügung</t>
  </si>
  <si>
    <t>Drop-Down-Liste (Sachverhaltsprüfung)</t>
  </si>
  <si>
    <t>Untere Drop-Down-Liste (&gt; 3 Monate Aufenthalt)</t>
  </si>
  <si>
    <t>§ 14 Abs. 2 AufenthG - Ausnahme Visa Afghanische Ortskräfte</t>
  </si>
  <si>
    <t>QUELLEN ----- ALT ------ (nur noch zu Kontrollzwecken enthalten)</t>
  </si>
  <si>
    <t>§ 7 Abs. 1 S. 3 SGB II, § 104c AufenthG Chancen-Aufenthaltsrecht (gilt als Aufenthaltstitel nach Kapitel 2, Abschnitt 5 AufenthG)</t>
  </si>
  <si>
    <t>§ 104c AufenthG Chancen-Aufenthaltsrecht</t>
  </si>
  <si>
    <t>Familienangehörige eines Ausländers, der einen SGB II-leistungsberechtigenden Aufenthaltstitel nach dem 5. Abschnitt, Zweites Kapitel AufenthG (§§ 22-26 AufenthG) besitzt, mit Einreisevisum zum Zwecke des Familiennachzugs in Deutschland einreisen und ihnen im Anschluss an eine Fiktionsbescheinigung ein Aufenthaltstitel nach dem 6. Abschnitt, Zweites Kapitels AufenthG (§§ 27-36a AufenthG) erteilt wird; kein Leistungsausschluss während der ersten 3 Monate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</si>
</sst>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rgb="FFFF0000"/>
      <name val="Calibri"/>
      <family val="2"/>
      <scheme val="minor"/>
    </font>
    <font>
      <b/>
      <sz val="11"/>
      <color theme="1"/>
      <name val="Calibri"/>
      <family val="2"/>
      <scheme val="minor"/>
    </font>
    <font>
      <sz val="9"/>
      <color indexed="81"/>
      <name val="Tahoma"/>
      <family val="2"/>
    </font>
    <font>
      <b/>
      <sz val="9"/>
      <color indexed="81"/>
      <name val="Tahoma"/>
      <family val="2"/>
    </font>
    <font>
      <b/>
      <sz val="14"/>
      <color theme="1"/>
      <name val="Calibri"/>
      <family val="2"/>
      <scheme val="minor"/>
    </font>
    <font>
      <b/>
      <sz val="12"/>
      <color theme="1"/>
      <name val="Calibri"/>
      <family val="2"/>
      <scheme val="minor"/>
    </font>
    <font>
      <b/>
      <sz val="16"/>
      <color theme="1"/>
      <name val="Calibri"/>
      <family val="2"/>
      <scheme val="minor"/>
    </font>
    <font>
      <sz val="11"/>
      <color theme="1"/>
      <name val="Calibri"/>
      <family val="2"/>
    </font>
    <font>
      <sz val="11"/>
      <color rgb="FF00B050"/>
      <name val="Calibri"/>
      <family val="2"/>
      <scheme val="minor"/>
    </font>
    <font>
      <sz val="11"/>
      <name val="Calibri"/>
      <family val="2"/>
      <scheme val="minor"/>
    </font>
    <font>
      <i/>
      <sz val="11"/>
      <color theme="1"/>
      <name val="Calibri"/>
      <family val="2"/>
      <scheme val="minor"/>
    </font>
    <font>
      <sz val="10.5"/>
      <color theme="1"/>
      <name val="Calibri"/>
      <family val="2"/>
      <scheme val="minor"/>
    </font>
    <font>
      <b/>
      <u/>
      <sz val="10.5"/>
      <color theme="1"/>
      <name val="Calibri"/>
      <family val="2"/>
      <scheme val="minor"/>
    </font>
    <font>
      <b/>
      <sz val="10.5"/>
      <color theme="1"/>
      <name val="Calibri"/>
      <family val="2"/>
      <scheme val="minor"/>
    </font>
    <font>
      <sz val="9"/>
      <color indexed="81"/>
      <name val="Segoe UI"/>
      <family val="2"/>
    </font>
    <font>
      <b/>
      <sz val="9"/>
      <color indexed="81"/>
      <name val="Segoe UI"/>
      <family val="2"/>
    </font>
    <font>
      <b/>
      <sz val="20"/>
      <color theme="1"/>
      <name val="Calibri"/>
      <family val="2"/>
      <scheme val="minor"/>
    </font>
    <font>
      <sz val="20"/>
      <color theme="1"/>
      <name val="Calibri"/>
      <family val="2"/>
      <scheme val="minor"/>
    </font>
    <font>
      <sz val="9"/>
      <color theme="1"/>
      <name val="Calibri"/>
      <family val="2"/>
      <scheme val="minor"/>
    </font>
    <font>
      <b/>
      <sz val="28"/>
      <color rgb="FFFF0000"/>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9" tint="0.59999389629810485"/>
        <bgColor indexed="64"/>
      </patternFill>
    </fill>
    <fill>
      <patternFill patternType="solid">
        <fgColor rgb="FF7030A0"/>
        <bgColor indexed="64"/>
      </patternFill>
    </fill>
    <fill>
      <patternFill patternType="solid">
        <fgColor theme="4"/>
        <bgColor indexed="64"/>
      </patternFill>
    </fill>
    <fill>
      <patternFill patternType="solid">
        <fgColor theme="6" tint="0.39997558519241921"/>
        <bgColor indexed="64"/>
      </patternFill>
    </fill>
    <fill>
      <patternFill patternType="solid">
        <fgColor theme="9" tint="0.39997558519241921"/>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theme="9" tint="-0.24994659260841701"/>
      </left>
      <right/>
      <top style="thick">
        <color theme="9" tint="-0.24994659260841701"/>
      </top>
      <bottom/>
      <diagonal/>
    </border>
    <border>
      <left/>
      <right/>
      <top style="thick">
        <color theme="9" tint="-0.24994659260841701"/>
      </top>
      <bottom/>
      <diagonal/>
    </border>
    <border>
      <left/>
      <right style="thick">
        <color theme="9" tint="-0.24994659260841701"/>
      </right>
      <top style="thick">
        <color theme="9" tint="-0.24994659260841701"/>
      </top>
      <bottom/>
      <diagonal/>
    </border>
    <border>
      <left style="thick">
        <color theme="9" tint="-0.24994659260841701"/>
      </left>
      <right/>
      <top/>
      <bottom/>
      <diagonal/>
    </border>
    <border>
      <left/>
      <right style="thick">
        <color theme="9" tint="-0.24994659260841701"/>
      </right>
      <top/>
      <bottom/>
      <diagonal/>
    </border>
    <border>
      <left style="thick">
        <color theme="9" tint="-0.24994659260841701"/>
      </left>
      <right/>
      <top/>
      <bottom style="thick">
        <color theme="9" tint="-0.24994659260841701"/>
      </bottom>
      <diagonal/>
    </border>
    <border>
      <left/>
      <right/>
      <top/>
      <bottom style="thick">
        <color theme="9" tint="-0.24994659260841701"/>
      </bottom>
      <diagonal/>
    </border>
    <border>
      <left/>
      <right style="thick">
        <color theme="9" tint="-0.24994659260841701"/>
      </right>
      <top/>
      <bottom style="thick">
        <color theme="9" tint="-0.24994659260841701"/>
      </bottom>
      <diagonal/>
    </border>
    <border>
      <left/>
      <right/>
      <top/>
      <bottom style="medium">
        <color theme="9" tint="-0.24994659260841701"/>
      </bottom>
      <diagonal/>
    </border>
    <border>
      <left/>
      <right/>
      <top style="medium">
        <color theme="9" tint="-0.24994659260841701"/>
      </top>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s>
  <cellStyleXfs count="1">
    <xf numFmtId="0" fontId="0" fillId="0" borderId="0"/>
  </cellStyleXfs>
  <cellXfs count="135">
    <xf numFmtId="0" fontId="0" fillId="0" borderId="0" xfId="0"/>
    <xf numFmtId="0" fontId="0" fillId="0" borderId="0" xfId="0" applyAlignment="1">
      <alignment wrapText="1"/>
    </xf>
    <xf numFmtId="0" fontId="1" fillId="0" borderId="0" xfId="0" applyFont="1"/>
    <xf numFmtId="0" fontId="0" fillId="2" borderId="3" xfId="0" quotePrefix="1" applyFont="1" applyFill="1" applyBorder="1"/>
    <xf numFmtId="0" fontId="0" fillId="2" borderId="1" xfId="0" applyFill="1" applyBorder="1" applyAlignment="1">
      <alignment wrapText="1"/>
    </xf>
    <xf numFmtId="0" fontId="0" fillId="0" borderId="0" xfId="0" applyFont="1" applyFill="1"/>
    <xf numFmtId="0" fontId="0" fillId="0" borderId="0" xfId="0" applyFont="1" applyFill="1" applyAlignment="1">
      <alignment wrapText="1"/>
    </xf>
    <xf numFmtId="0" fontId="0" fillId="3" borderId="0" xfId="0" applyFont="1" applyFill="1" applyBorder="1"/>
    <xf numFmtId="0" fontId="0" fillId="3" borderId="0" xfId="0" applyFont="1" applyFill="1" applyBorder="1" applyAlignment="1">
      <alignment horizontal="center"/>
    </xf>
    <xf numFmtId="0" fontId="1" fillId="3" borderId="0" xfId="0" applyFont="1" applyFill="1" applyBorder="1" applyAlignment="1">
      <alignment horizontal="left"/>
    </xf>
    <xf numFmtId="0" fontId="0" fillId="2" borderId="2" xfId="0" applyFont="1" applyFill="1" applyBorder="1"/>
    <xf numFmtId="0" fontId="0" fillId="2" borderId="3" xfId="0" applyFont="1" applyFill="1" applyBorder="1" applyAlignment="1">
      <alignment wrapText="1"/>
    </xf>
    <xf numFmtId="0" fontId="0" fillId="2" borderId="3" xfId="0" quotePrefix="1" applyFont="1" applyFill="1" applyBorder="1" applyAlignment="1">
      <alignment wrapText="1"/>
    </xf>
    <xf numFmtId="0" fontId="0" fillId="3" borderId="0" xfId="0" applyFont="1" applyFill="1" applyBorder="1" applyAlignment="1">
      <alignment horizontal="right" vertical="top"/>
    </xf>
    <xf numFmtId="0" fontId="0" fillId="3" borderId="0" xfId="0" applyFont="1" applyFill="1" applyBorder="1" applyAlignment="1">
      <alignment horizontal="right" vertical="center" wrapText="1"/>
    </xf>
    <xf numFmtId="0" fontId="0" fillId="3" borderId="0" xfId="0" applyFill="1" applyBorder="1"/>
    <xf numFmtId="0" fontId="0" fillId="3" borderId="0" xfId="0" applyFont="1" applyFill="1" applyBorder="1" applyAlignment="1">
      <alignment horizontal="left" vertical="top" wrapText="1"/>
    </xf>
    <xf numFmtId="0" fontId="0" fillId="0" borderId="0" xfId="0" quotePrefix="1"/>
    <xf numFmtId="0" fontId="2" fillId="0" borderId="0" xfId="0" applyFont="1" applyAlignment="1">
      <alignment vertical="top" wrapText="1"/>
    </xf>
    <xf numFmtId="0" fontId="0" fillId="0" borderId="0" xfId="0" applyAlignment="1">
      <alignment vertical="top" wrapText="1"/>
    </xf>
    <xf numFmtId="0" fontId="0" fillId="3" borderId="0" xfId="0" applyFont="1" applyFill="1" applyBorder="1" applyAlignment="1">
      <alignment horizontal="left" vertical="center"/>
    </xf>
    <xf numFmtId="0" fontId="1" fillId="3" borderId="0" xfId="0" applyFont="1" applyFill="1" applyBorder="1" applyAlignment="1">
      <alignment horizontal="center"/>
    </xf>
    <xf numFmtId="0" fontId="0" fillId="3" borderId="0" xfId="0" applyFont="1" applyFill="1" applyBorder="1" applyAlignment="1">
      <alignment horizontal="left" vertical="center" wrapText="1"/>
    </xf>
    <xf numFmtId="0" fontId="0" fillId="4" borderId="0" xfId="0" applyFill="1"/>
    <xf numFmtId="0" fontId="0" fillId="2" borderId="2" xfId="0" applyFont="1" applyFill="1" applyBorder="1" applyAlignment="1">
      <alignment wrapText="1"/>
    </xf>
    <xf numFmtId="0" fontId="0" fillId="0" borderId="4" xfId="0" applyBorder="1" applyAlignment="1">
      <alignment vertical="center" wrapText="1"/>
    </xf>
    <xf numFmtId="0" fontId="0" fillId="0" borderId="0" xfId="0" applyFont="1" applyFill="1" applyBorder="1"/>
    <xf numFmtId="0" fontId="0" fillId="3" borderId="5" xfId="0" applyFont="1" applyFill="1" applyBorder="1"/>
    <xf numFmtId="0" fontId="0" fillId="3" borderId="6" xfId="0" applyFont="1" applyFill="1" applyBorder="1"/>
    <xf numFmtId="0" fontId="0" fillId="3" borderId="7" xfId="0" applyFont="1" applyFill="1" applyBorder="1"/>
    <xf numFmtId="0" fontId="0" fillId="3" borderId="9" xfId="0" applyFont="1" applyFill="1" applyBorder="1"/>
    <xf numFmtId="0" fontId="0" fillId="3" borderId="8" xfId="0" applyFont="1" applyFill="1" applyBorder="1"/>
    <xf numFmtId="0" fontId="1" fillId="3" borderId="9" xfId="0" applyFont="1" applyFill="1" applyBorder="1" applyAlignment="1">
      <alignment horizontal="center"/>
    </xf>
    <xf numFmtId="0" fontId="0" fillId="3" borderId="8" xfId="0" applyFont="1" applyFill="1" applyBorder="1" applyAlignment="1">
      <alignment wrapText="1"/>
    </xf>
    <xf numFmtId="0" fontId="0" fillId="3" borderId="9" xfId="0" applyFont="1" applyFill="1" applyBorder="1" applyAlignment="1">
      <alignment wrapText="1"/>
    </xf>
    <xf numFmtId="0" fontId="0" fillId="3" borderId="10" xfId="0" applyFont="1" applyFill="1" applyBorder="1"/>
    <xf numFmtId="0" fontId="0" fillId="3" borderId="11" xfId="0" applyFont="1" applyFill="1" applyBorder="1"/>
    <xf numFmtId="0" fontId="0" fillId="3" borderId="12" xfId="0" applyFont="1" applyFill="1" applyBorder="1"/>
    <xf numFmtId="0" fontId="1" fillId="3" borderId="11" xfId="0" applyFont="1" applyFill="1" applyBorder="1" applyAlignment="1">
      <alignment horizontal="left"/>
    </xf>
    <xf numFmtId="0" fontId="1" fillId="3" borderId="6" xfId="0" applyFont="1" applyFill="1" applyBorder="1" applyAlignment="1">
      <alignment horizontal="left"/>
    </xf>
    <xf numFmtId="0" fontId="0" fillId="3" borderId="11" xfId="0" applyFont="1" applyFill="1" applyBorder="1" applyAlignment="1">
      <alignment horizontal="left" wrapText="1"/>
    </xf>
    <xf numFmtId="0" fontId="0" fillId="3" borderId="6" xfId="0" applyFont="1" applyFill="1" applyBorder="1" applyAlignment="1">
      <alignment horizontal="left" wrapText="1"/>
    </xf>
    <xf numFmtId="0" fontId="0" fillId="3" borderId="13" xfId="0" applyFont="1" applyFill="1" applyBorder="1"/>
    <xf numFmtId="0" fontId="0" fillId="3" borderId="14" xfId="0" applyFont="1" applyFill="1" applyBorder="1"/>
    <xf numFmtId="0" fontId="0" fillId="2" borderId="4" xfId="0" applyFont="1" applyFill="1" applyBorder="1" applyAlignment="1">
      <alignment wrapText="1"/>
    </xf>
    <xf numFmtId="0" fontId="9" fillId="2" borderId="3" xfId="0" applyFont="1" applyFill="1" applyBorder="1" applyAlignment="1">
      <alignment wrapText="1"/>
    </xf>
    <xf numFmtId="0" fontId="9" fillId="0" borderId="0" xfId="0" applyFont="1"/>
    <xf numFmtId="0" fontId="10" fillId="2" borderId="3" xfId="0" applyFont="1" applyFill="1" applyBorder="1" applyAlignment="1">
      <alignment wrapText="1"/>
    </xf>
    <xf numFmtId="0" fontId="10" fillId="0" borderId="0" xfId="0" applyFont="1"/>
    <xf numFmtId="0" fontId="11" fillId="2" borderId="3" xfId="0" applyFont="1" applyFill="1" applyBorder="1" applyAlignment="1">
      <alignment wrapText="1"/>
    </xf>
    <xf numFmtId="0" fontId="9" fillId="0" borderId="0" xfId="0" applyFont="1" applyAlignment="1">
      <alignment horizontal="justify" vertical="center"/>
    </xf>
    <xf numFmtId="0" fontId="2" fillId="3" borderId="0" xfId="0" applyFont="1" applyFill="1" applyBorder="1" applyAlignment="1">
      <alignment horizontal="left"/>
    </xf>
    <xf numFmtId="0" fontId="2" fillId="3" borderId="0" xfId="0" applyFont="1" applyFill="1" applyBorder="1"/>
    <xf numFmtId="0" fontId="0" fillId="0" borderId="0" xfId="0" applyFont="1" applyFill="1" applyBorder="1" applyAlignment="1">
      <alignment horizontal="left"/>
    </xf>
    <xf numFmtId="0" fontId="0" fillId="0" borderId="0" xfId="0" applyNumberFormat="1"/>
    <xf numFmtId="0" fontId="0" fillId="0" borderId="0" xfId="0" applyFont="1" applyFill="1" applyBorder="1" applyAlignment="1">
      <alignment horizontal="left" vertical="top" wrapText="1"/>
    </xf>
    <xf numFmtId="0" fontId="5" fillId="3" borderId="0" xfId="0" applyFont="1" applyFill="1" applyBorder="1" applyAlignment="1">
      <alignment horizontal="left"/>
    </xf>
    <xf numFmtId="0" fontId="0" fillId="3" borderId="0" xfId="0" applyFont="1" applyFill="1" applyBorder="1" applyAlignment="1">
      <alignment horizontal="left" vertical="center" wrapText="1"/>
    </xf>
    <xf numFmtId="0" fontId="1" fillId="3" borderId="0" xfId="0" applyFont="1" applyFill="1" applyBorder="1" applyAlignment="1">
      <alignment horizontal="center"/>
    </xf>
    <xf numFmtId="0" fontId="0" fillId="5" borderId="0" xfId="0" applyFill="1"/>
    <xf numFmtId="0" fontId="0" fillId="0" borderId="0" xfId="0" quotePrefix="1" applyFont="1" applyFill="1" applyBorder="1" applyAlignment="1">
      <alignment wrapText="1"/>
    </xf>
    <xf numFmtId="0" fontId="0" fillId="0" borderId="0" xfId="0" applyFont="1" applyFill="1" applyBorder="1" applyAlignment="1">
      <alignment wrapText="1"/>
    </xf>
    <xf numFmtId="0" fontId="0" fillId="0" borderId="0" xfId="0" applyFill="1" applyBorder="1" applyAlignment="1">
      <alignment vertical="center" wrapText="1"/>
    </xf>
    <xf numFmtId="0" fontId="0" fillId="0" borderId="15" xfId="0" applyBorder="1" applyAlignment="1">
      <alignment wrapText="1"/>
    </xf>
    <xf numFmtId="0" fontId="0" fillId="5" borderId="0" xfId="0" applyFill="1" applyAlignment="1">
      <alignment horizontal="center"/>
    </xf>
    <xf numFmtId="0" fontId="0" fillId="0" borderId="15" xfId="0" applyBorder="1" applyAlignment="1">
      <alignment horizontal="center" wrapText="1"/>
    </xf>
    <xf numFmtId="0" fontId="0" fillId="0" borderId="15" xfId="0" quotePrefix="1" applyFont="1" applyFill="1" applyBorder="1" applyAlignment="1">
      <alignment horizontal="center" wrapText="1"/>
    </xf>
    <xf numFmtId="0" fontId="0" fillId="0" borderId="15" xfId="0" applyBorder="1" applyAlignment="1">
      <alignment horizontal="center"/>
    </xf>
    <xf numFmtId="0" fontId="0" fillId="0" borderId="15" xfId="0" applyFont="1" applyFill="1" applyBorder="1" applyAlignment="1">
      <alignment horizontal="center" wrapText="1"/>
    </xf>
    <xf numFmtId="0" fontId="0" fillId="0" borderId="15" xfId="0" applyFill="1" applyBorder="1" applyAlignment="1">
      <alignment horizontal="center" vertical="center" wrapText="1"/>
    </xf>
    <xf numFmtId="0" fontId="0" fillId="0" borderId="0" xfId="0" applyAlignment="1">
      <alignment horizontal="center"/>
    </xf>
    <xf numFmtId="0" fontId="0" fillId="0" borderId="17" xfId="0" applyBorder="1" applyAlignment="1">
      <alignment horizontal="center" wrapText="1"/>
    </xf>
    <xf numFmtId="0" fontId="0" fillId="0" borderId="19" xfId="0" applyBorder="1" applyAlignment="1">
      <alignment wrapText="1"/>
    </xf>
    <xf numFmtId="0" fontId="0" fillId="0" borderId="22" xfId="0" applyBorder="1" applyAlignment="1">
      <alignment wrapText="1"/>
    </xf>
    <xf numFmtId="0" fontId="10" fillId="0" borderId="15" xfId="0" applyFont="1" applyFill="1" applyBorder="1" applyAlignment="1">
      <alignment horizontal="center" wrapText="1"/>
    </xf>
    <xf numFmtId="0" fontId="0" fillId="0" borderId="21" xfId="0" applyBorder="1" applyAlignment="1">
      <alignment horizontal="center" wrapText="1"/>
    </xf>
    <xf numFmtId="0" fontId="17" fillId="5" borderId="0" xfId="0" applyFont="1" applyFill="1"/>
    <xf numFmtId="0" fontId="2" fillId="0" borderId="17" xfId="0" applyFont="1" applyBorder="1" applyAlignment="1">
      <alignment horizontal="center" wrapText="1"/>
    </xf>
    <xf numFmtId="0" fontId="2" fillId="0" borderId="17" xfId="0" applyFont="1" applyFill="1" applyBorder="1" applyAlignment="1">
      <alignment horizontal="center" wrapText="1"/>
    </xf>
    <xf numFmtId="0" fontId="6" fillId="0" borderId="16" xfId="0" applyFont="1" applyFill="1" applyBorder="1" applyAlignment="1">
      <alignment wrapText="1"/>
    </xf>
    <xf numFmtId="0" fontId="6" fillId="0" borderId="17" xfId="0" applyFont="1" applyBorder="1" applyAlignment="1">
      <alignment horizontal="center" wrapText="1"/>
    </xf>
    <xf numFmtId="0" fontId="6" fillId="0" borderId="17" xfId="0" applyFont="1" applyFill="1" applyBorder="1" applyAlignment="1">
      <alignment horizontal="center" wrapText="1"/>
    </xf>
    <xf numFmtId="0" fontId="10" fillId="0" borderId="0" xfId="0" applyFont="1" applyFill="1" applyBorder="1" applyAlignment="1">
      <alignment wrapText="1"/>
    </xf>
    <xf numFmtId="0" fontId="0" fillId="6" borderId="18" xfId="0" applyFill="1" applyBorder="1" applyAlignment="1">
      <alignment horizontal="center" wrapText="1"/>
    </xf>
    <xf numFmtId="0" fontId="0" fillId="6" borderId="17" xfId="0" applyFill="1" applyBorder="1" applyAlignment="1">
      <alignment wrapText="1"/>
    </xf>
    <xf numFmtId="0" fontId="0" fillId="0" borderId="21" xfId="0" applyFill="1" applyBorder="1" applyAlignment="1">
      <alignment horizontal="center" wrapText="1"/>
    </xf>
    <xf numFmtId="0" fontId="0" fillId="0" borderId="22" xfId="0" applyFill="1" applyBorder="1" applyAlignment="1">
      <alignment wrapText="1"/>
    </xf>
    <xf numFmtId="0" fontId="6" fillId="6" borderId="21" xfId="0" applyFont="1" applyFill="1" applyBorder="1" applyAlignment="1">
      <alignment wrapText="1"/>
    </xf>
    <xf numFmtId="0" fontId="6" fillId="7" borderId="21" xfId="0" applyFont="1" applyFill="1" applyBorder="1" applyAlignment="1">
      <alignment wrapText="1"/>
    </xf>
    <xf numFmtId="0" fontId="6" fillId="7" borderId="22" xfId="0" applyFont="1" applyFill="1" applyBorder="1" applyAlignment="1">
      <alignment wrapText="1"/>
    </xf>
    <xf numFmtId="0" fontId="6" fillId="6" borderId="20" xfId="0" applyFont="1" applyFill="1" applyBorder="1" applyAlignment="1">
      <alignment wrapText="1"/>
    </xf>
    <xf numFmtId="0" fontId="18" fillId="5" borderId="0" xfId="0" applyFont="1" applyFill="1"/>
    <xf numFmtId="0" fontId="0" fillId="0" borderId="23" xfId="0" applyFill="1" applyBorder="1" applyAlignment="1">
      <alignment wrapText="1"/>
    </xf>
    <xf numFmtId="0" fontId="0" fillId="6" borderId="19" xfId="0" applyFill="1" applyBorder="1" applyAlignment="1">
      <alignment wrapText="1"/>
    </xf>
    <xf numFmtId="0" fontId="0" fillId="2" borderId="22" xfId="0" applyFill="1" applyBorder="1" applyAlignment="1">
      <alignment wrapText="1"/>
    </xf>
    <xf numFmtId="0" fontId="18" fillId="0" borderId="0" xfId="0" applyFont="1" applyFill="1"/>
    <xf numFmtId="0" fontId="0" fillId="2" borderId="15" xfId="0" quotePrefix="1" applyFont="1" applyFill="1" applyBorder="1" applyAlignment="1">
      <alignment wrapText="1"/>
    </xf>
    <xf numFmtId="0" fontId="0" fillId="2" borderId="15" xfId="0" applyFont="1" applyFill="1" applyBorder="1" applyAlignment="1">
      <alignment wrapText="1"/>
    </xf>
    <xf numFmtId="0" fontId="9" fillId="2" borderId="15" xfId="0" applyFont="1" applyFill="1" applyBorder="1" applyAlignment="1">
      <alignment wrapText="1"/>
    </xf>
    <xf numFmtId="0" fontId="10" fillId="2" borderId="15" xfId="0" applyFont="1" applyFill="1" applyBorder="1" applyAlignment="1">
      <alignment wrapText="1"/>
    </xf>
    <xf numFmtId="0" fontId="0" fillId="0" borderId="24" xfId="0" applyBorder="1" applyAlignment="1">
      <alignment horizontal="center" wrapText="1"/>
    </xf>
    <xf numFmtId="0" fontId="0" fillId="0" borderId="17" xfId="0" applyBorder="1" applyAlignment="1">
      <alignment wrapText="1"/>
    </xf>
    <xf numFmtId="0" fontId="2" fillId="0" borderId="17" xfId="0" applyFont="1" applyFill="1" applyBorder="1"/>
    <xf numFmtId="0" fontId="10" fillId="0" borderId="15" xfId="0" applyFont="1" applyBorder="1" applyAlignment="1">
      <alignment horizontal="justify" vertical="center" wrapText="1"/>
    </xf>
    <xf numFmtId="0" fontId="6" fillId="0" borderId="0" xfId="0" applyFont="1" applyFill="1" applyBorder="1" applyAlignment="1">
      <alignment wrapText="1"/>
    </xf>
    <xf numFmtId="0" fontId="6" fillId="0" borderId="15" xfId="0" applyFont="1" applyFill="1" applyBorder="1" applyAlignment="1">
      <alignment horizontal="center" wrapText="1"/>
    </xf>
    <xf numFmtId="0" fontId="2" fillId="0" borderId="24" xfId="0" applyFont="1" applyFill="1" applyBorder="1"/>
    <xf numFmtId="0" fontId="2" fillId="0" borderId="24" xfId="0" applyFont="1" applyFill="1" applyBorder="1" applyAlignment="1">
      <alignment horizontal="center" wrapText="1"/>
    </xf>
    <xf numFmtId="0" fontId="20" fillId="0" borderId="0" xfId="0" applyFont="1"/>
    <xf numFmtId="0" fontId="0" fillId="3" borderId="0" xfId="0" applyFont="1" applyFill="1" applyBorder="1" applyAlignment="1">
      <alignment horizontal="left" vertical="center"/>
    </xf>
    <xf numFmtId="0" fontId="0" fillId="3" borderId="0" xfId="0" applyFont="1" applyFill="1" applyBorder="1" applyAlignment="1">
      <alignment horizontal="left" vertical="center" wrapText="1"/>
    </xf>
    <xf numFmtId="0" fontId="0" fillId="0" borderId="0" xfId="0" applyFont="1" applyFill="1" applyBorder="1" applyAlignment="1" applyProtection="1">
      <alignment horizontal="left"/>
    </xf>
    <xf numFmtId="14" fontId="0" fillId="0" borderId="0" xfId="0" applyNumberFormat="1" applyFont="1" applyFill="1" applyBorder="1" applyAlignment="1" applyProtection="1">
      <alignment horizontal="left"/>
    </xf>
    <xf numFmtId="0" fontId="1" fillId="3" borderId="0" xfId="0" applyFont="1" applyFill="1" applyBorder="1" applyAlignment="1">
      <alignment horizontal="center"/>
    </xf>
    <xf numFmtId="0" fontId="1" fillId="3" borderId="9" xfId="0" applyFont="1" applyFill="1" applyBorder="1" applyAlignment="1">
      <alignment horizontal="center"/>
    </xf>
    <xf numFmtId="0" fontId="7" fillId="3" borderId="8"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9" xfId="0" applyFont="1" applyFill="1" applyBorder="1" applyAlignment="1">
      <alignment horizontal="center" vertical="center"/>
    </xf>
    <xf numFmtId="0" fontId="19" fillId="0" borderId="0" xfId="0" applyFont="1" applyFill="1" applyBorder="1" applyAlignment="1" applyProtection="1">
      <alignment horizontal="left" vertical="top" wrapText="1"/>
      <protection locked="0"/>
    </xf>
    <xf numFmtId="0" fontId="6" fillId="3" borderId="0" xfId="0" applyFont="1" applyFill="1" applyBorder="1" applyAlignment="1">
      <alignment horizontal="left"/>
    </xf>
    <xf numFmtId="0" fontId="2" fillId="3" borderId="13" xfId="0" applyFont="1" applyFill="1" applyBorder="1" applyAlignment="1">
      <alignment horizontal="left"/>
    </xf>
    <xf numFmtId="0" fontId="0" fillId="0" borderId="0" xfId="0" applyFont="1" applyFill="1" applyBorder="1" applyAlignment="1">
      <alignment horizontal="left" vertical="top" wrapText="1"/>
    </xf>
    <xf numFmtId="0" fontId="0" fillId="0" borderId="0" xfId="0" applyFont="1" applyFill="1" applyBorder="1" applyAlignment="1" applyProtection="1">
      <alignment horizontal="left" vertical="top" wrapText="1"/>
      <protection locked="0"/>
    </xf>
    <xf numFmtId="14" fontId="0" fillId="0" borderId="0" xfId="0" applyNumberFormat="1" applyFont="1" applyFill="1" applyBorder="1" applyAlignment="1">
      <alignment horizontal="left" vertical="center" wrapText="1"/>
    </xf>
    <xf numFmtId="0" fontId="5" fillId="3" borderId="0" xfId="0" applyFont="1" applyFill="1" applyBorder="1" applyAlignment="1">
      <alignment horizontal="left"/>
    </xf>
    <xf numFmtId="0" fontId="0" fillId="3" borderId="11" xfId="0" applyFont="1" applyFill="1" applyBorder="1" applyAlignment="1">
      <alignment horizontal="right"/>
    </xf>
    <xf numFmtId="0" fontId="0" fillId="3" borderId="11" xfId="0" applyFont="1" applyFill="1" applyBorder="1" applyAlignment="1">
      <alignment horizontal="left" wrapText="1"/>
    </xf>
    <xf numFmtId="14" fontId="0" fillId="0" borderId="11" xfId="0" applyNumberFormat="1" applyFont="1" applyFill="1" applyBorder="1" applyAlignment="1">
      <alignment horizontal="left" wrapText="1"/>
    </xf>
    <xf numFmtId="0" fontId="2" fillId="3" borderId="11" xfId="0" applyFont="1" applyFill="1" applyBorder="1" applyAlignment="1">
      <alignment horizontal="left"/>
    </xf>
    <xf numFmtId="0" fontId="12" fillId="3" borderId="10" xfId="0" applyFont="1" applyFill="1" applyBorder="1" applyAlignment="1">
      <alignment wrapText="1"/>
    </xf>
    <xf numFmtId="0" fontId="0" fillId="0" borderId="11" xfId="0" applyBorder="1" applyAlignment="1"/>
    <xf numFmtId="0" fontId="0" fillId="0" borderId="12" xfId="0" applyBorder="1" applyAlignment="1"/>
    <xf numFmtId="0" fontId="0" fillId="0" borderId="11" xfId="0" applyFont="1" applyFill="1" applyBorder="1" applyAlignment="1">
      <alignment horizontal="left" wrapText="1"/>
    </xf>
    <xf numFmtId="0" fontId="0" fillId="0" borderId="11" xfId="0" applyBorder="1" applyAlignment="1">
      <alignment horizontal="left" wrapText="1"/>
    </xf>
    <xf numFmtId="0" fontId="0" fillId="0" borderId="12" xfId="0" applyBorder="1" applyAlignment="1">
      <alignment horizontal="left" wrapText="1"/>
    </xf>
  </cellXfs>
  <cellStyles count="1">
    <cellStyle name="Standard" xfId="0" builtinId="0"/>
  </cellStyles>
  <dxfs count="0"/>
  <tableStyles count="0" defaultTableStyle="TableStyleMedium2" defaultPivotStyle="PivotStyleLight16"/>
  <colors>
    <mruColors>
      <color rgb="FF66FF99"/>
      <color rgb="FFFFFF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4.emf"/><Relationship Id="rId1" Type="http://schemas.openxmlformats.org/officeDocument/2006/relationships/image" Target="../media/image5.emf"/><Relationship Id="rId5" Type="http://schemas.openxmlformats.org/officeDocument/2006/relationships/image" Target="../media/image1.emf"/><Relationship Id="rId4"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7.tiff"/><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9525</xdr:colOff>
          <xdr:row>43</xdr:row>
          <xdr:rowOff>0</xdr:rowOff>
        </xdr:from>
        <xdr:to>
          <xdr:col>2</xdr:col>
          <xdr:colOff>0</xdr:colOff>
          <xdr:row>43</xdr:row>
          <xdr:rowOff>0</xdr:rowOff>
        </xdr:to>
        <xdr:sp macro="" textlink="">
          <xdr:nvSpPr>
            <xdr:cNvPr id="10256" name="OptionButton1" hidden="1">
              <a:extLst>
                <a:ext uri="{63B3BB69-23CF-44E3-9099-C40C66FF867C}">
                  <a14:compatExt spid="_x0000_s10256"/>
                </a:ext>
                <a:ext uri="{FF2B5EF4-FFF2-40B4-BE49-F238E27FC236}">
                  <a16:creationId xmlns:a16="http://schemas.microsoft.com/office/drawing/2014/main" id="{00000000-0008-0000-0100-000010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43</xdr:row>
          <xdr:rowOff>0</xdr:rowOff>
        </xdr:from>
        <xdr:to>
          <xdr:col>2</xdr:col>
          <xdr:colOff>0</xdr:colOff>
          <xdr:row>43</xdr:row>
          <xdr:rowOff>0</xdr:rowOff>
        </xdr:to>
        <xdr:sp macro="" textlink="">
          <xdr:nvSpPr>
            <xdr:cNvPr id="10257" name="OptionButton2" hidden="1">
              <a:extLst>
                <a:ext uri="{63B3BB69-23CF-44E3-9099-C40C66FF867C}">
                  <a14:compatExt spid="_x0000_s10257"/>
                </a:ext>
                <a:ext uri="{FF2B5EF4-FFF2-40B4-BE49-F238E27FC236}">
                  <a16:creationId xmlns:a16="http://schemas.microsoft.com/office/drawing/2014/main" id="{00000000-0008-0000-0100-00001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13</xdr:row>
          <xdr:rowOff>19050</xdr:rowOff>
        </xdr:from>
        <xdr:to>
          <xdr:col>2</xdr:col>
          <xdr:colOff>0</xdr:colOff>
          <xdr:row>13</xdr:row>
          <xdr:rowOff>171450</xdr:rowOff>
        </xdr:to>
        <xdr:sp macro="" textlink="">
          <xdr:nvSpPr>
            <xdr:cNvPr id="10263" name="OptionButton5" hidden="1">
              <a:extLst>
                <a:ext uri="{63B3BB69-23CF-44E3-9099-C40C66FF867C}">
                  <a14:compatExt spid="_x0000_s10263"/>
                </a:ext>
                <a:ext uri="{FF2B5EF4-FFF2-40B4-BE49-F238E27FC236}">
                  <a16:creationId xmlns:a16="http://schemas.microsoft.com/office/drawing/2014/main" id="{00000000-0008-0000-0100-000017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12</xdr:row>
          <xdr:rowOff>0</xdr:rowOff>
        </xdr:from>
        <xdr:to>
          <xdr:col>2</xdr:col>
          <xdr:colOff>0</xdr:colOff>
          <xdr:row>13</xdr:row>
          <xdr:rowOff>0</xdr:rowOff>
        </xdr:to>
        <xdr:sp macro="" textlink="">
          <xdr:nvSpPr>
            <xdr:cNvPr id="10264" name="OptionButton6" hidden="1">
              <a:extLst>
                <a:ext uri="{63B3BB69-23CF-44E3-9099-C40C66FF867C}">
                  <a14:compatExt spid="_x0000_s10264"/>
                </a:ext>
                <a:ext uri="{FF2B5EF4-FFF2-40B4-BE49-F238E27FC236}">
                  <a16:creationId xmlns:a16="http://schemas.microsoft.com/office/drawing/2014/main" id="{00000000-0008-0000-0100-000018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21</xdr:row>
          <xdr:rowOff>0</xdr:rowOff>
        </xdr:from>
        <xdr:to>
          <xdr:col>3</xdr:col>
          <xdr:colOff>180975</xdr:colOff>
          <xdr:row>22</xdr:row>
          <xdr:rowOff>0</xdr:rowOff>
        </xdr:to>
        <xdr:sp macro="" textlink="">
          <xdr:nvSpPr>
            <xdr:cNvPr id="10265" name="OptionButton7"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22</xdr:row>
          <xdr:rowOff>9525</xdr:rowOff>
        </xdr:from>
        <xdr:to>
          <xdr:col>3</xdr:col>
          <xdr:colOff>180975</xdr:colOff>
          <xdr:row>23</xdr:row>
          <xdr:rowOff>0</xdr:rowOff>
        </xdr:to>
        <xdr:sp macro="" textlink="">
          <xdr:nvSpPr>
            <xdr:cNvPr id="10266" name="OptionButton8"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257175</xdr:rowOff>
        </xdr:from>
        <xdr:to>
          <xdr:col>2</xdr:col>
          <xdr:colOff>47625</xdr:colOff>
          <xdr:row>47</xdr:row>
          <xdr:rowOff>476250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1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Vorlagen\prg2000.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sheetName val="Tabelle2"/>
      <sheetName val="Tabelle3"/>
      <sheetName val="prg2000"/>
    </sheetNames>
    <definedNames>
      <definedName name="DataGetValue"/>
    </definedNames>
    <sheetDataSet>
      <sheetData sheetId="0"/>
      <sheetData sheetId="1"/>
      <sheetData sheetId="2"/>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image" Target="../media/image2.emf"/><Relationship Id="rId13" Type="http://schemas.openxmlformats.org/officeDocument/2006/relationships/control" Target="../activeX/activeX5.xml"/><Relationship Id="rId3" Type="http://schemas.openxmlformats.org/officeDocument/2006/relationships/vmlDrawing" Target="../drawings/vmlDrawing1.vml"/><Relationship Id="rId7" Type="http://schemas.openxmlformats.org/officeDocument/2006/relationships/control" Target="../activeX/activeX2.xml"/><Relationship Id="rId12" Type="http://schemas.openxmlformats.org/officeDocument/2006/relationships/image" Target="../media/image4.emf"/><Relationship Id="rId2" Type="http://schemas.openxmlformats.org/officeDocument/2006/relationships/drawing" Target="../drawings/drawing1.xml"/><Relationship Id="rId16" Type="http://schemas.openxmlformats.org/officeDocument/2006/relationships/ctrlProp" Target="../ctrlProps/ctrlProp1.xml"/><Relationship Id="rId1" Type="http://schemas.openxmlformats.org/officeDocument/2006/relationships/printerSettings" Target="../printerSettings/printerSettings1.bin"/><Relationship Id="rId6" Type="http://schemas.openxmlformats.org/officeDocument/2006/relationships/image" Target="../media/image1.emf"/><Relationship Id="rId11" Type="http://schemas.openxmlformats.org/officeDocument/2006/relationships/control" Target="../activeX/activeX4.xml"/><Relationship Id="rId5" Type="http://schemas.openxmlformats.org/officeDocument/2006/relationships/control" Target="../activeX/activeX1.xml"/><Relationship Id="rId15" Type="http://schemas.openxmlformats.org/officeDocument/2006/relationships/control" Target="../activeX/activeX6.xml"/><Relationship Id="rId10" Type="http://schemas.openxmlformats.org/officeDocument/2006/relationships/image" Target="../media/image3.emf"/><Relationship Id="rId4" Type="http://schemas.openxmlformats.org/officeDocument/2006/relationships/vmlDrawing" Target="../drawings/vmlDrawing2.vml"/><Relationship Id="rId9" Type="http://schemas.openxmlformats.org/officeDocument/2006/relationships/control" Target="../activeX/activeX3.xml"/><Relationship Id="rId14" Type="http://schemas.openxmlformats.org/officeDocument/2006/relationships/image" Target="../media/image5.emf"/></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76"/>
  <sheetViews>
    <sheetView workbookViewId="0"/>
  </sheetViews>
  <sheetFormatPr baseColWidth="10" defaultRowHeight="15" x14ac:dyDescent="0.25"/>
  <cols>
    <col min="1" max="1" width="52.28515625" style="54" bestFit="1" customWidth="1"/>
    <col min="2" max="2" width="120.7109375" style="54" customWidth="1"/>
    <col min="3" max="3" width="17.85546875" style="54" bestFit="1" customWidth="1"/>
    <col min="4" max="16384" width="11.42578125" style="54"/>
  </cols>
  <sheetData>
    <row r="1" spans="1:3" x14ac:dyDescent="0.25">
      <c r="A1" s="54" t="s">
        <v>204</v>
      </c>
      <c r="B1" s="54" t="s">
        <v>205</v>
      </c>
      <c r="C1" s="54" t="s">
        <v>206</v>
      </c>
    </row>
    <row r="2" spans="1:3" x14ac:dyDescent="0.25">
      <c r="A2" s="54" t="s">
        <v>200</v>
      </c>
      <c r="B2" s="54" t="s">
        <v>190</v>
      </c>
      <c r="C2" s="54" t="s">
        <v>201</v>
      </c>
    </row>
    <row r="3" spans="1:3" x14ac:dyDescent="0.25">
      <c r="A3" s="54" t="s">
        <v>293</v>
      </c>
      <c r="B3" s="54" t="s">
        <v>294</v>
      </c>
    </row>
    <row r="4" spans="1:3" x14ac:dyDescent="0.25">
      <c r="A4" s="54" t="s">
        <v>189</v>
      </c>
      <c r="B4" s="54" t="s">
        <v>190</v>
      </c>
    </row>
    <row r="5" spans="1:3" x14ac:dyDescent="0.25">
      <c r="A5" s="54" t="s">
        <v>194</v>
      </c>
      <c r="B5" s="54" t="s">
        <v>195</v>
      </c>
    </row>
    <row r="6" spans="1:3" x14ac:dyDescent="0.25">
      <c r="A6" s="54" t="s">
        <v>219</v>
      </c>
      <c r="B6" s="54" t="s">
        <v>220</v>
      </c>
      <c r="C6" s="54" t="s">
        <v>213</v>
      </c>
    </row>
    <row r="7" spans="1:3" x14ac:dyDescent="0.25">
      <c r="A7" s="54" t="s">
        <v>235</v>
      </c>
      <c r="B7" s="54" t="s">
        <v>224</v>
      </c>
      <c r="C7" s="54" t="s">
        <v>213</v>
      </c>
    </row>
    <row r="8" spans="1:3" x14ac:dyDescent="0.25">
      <c r="A8" s="54" t="s">
        <v>232</v>
      </c>
      <c r="B8" s="54" t="s">
        <v>233</v>
      </c>
      <c r="C8" s="54" t="s">
        <v>213</v>
      </c>
    </row>
    <row r="9" spans="1:3" x14ac:dyDescent="0.25">
      <c r="A9" s="54" t="s">
        <v>228</v>
      </c>
      <c r="B9" s="54" t="s">
        <v>229</v>
      </c>
      <c r="C9" s="54" t="s">
        <v>213</v>
      </c>
    </row>
    <row r="10" spans="1:3" x14ac:dyDescent="0.25">
      <c r="A10" s="54" t="s">
        <v>223</v>
      </c>
      <c r="B10" s="54" t="s">
        <v>224</v>
      </c>
      <c r="C10" s="54" t="s">
        <v>213</v>
      </c>
    </row>
    <row r="11" spans="1:3" x14ac:dyDescent="0.25">
      <c r="A11" s="54" t="s">
        <v>234</v>
      </c>
      <c r="B11" s="54" t="s">
        <v>224</v>
      </c>
      <c r="C11" s="54" t="s">
        <v>213</v>
      </c>
    </row>
    <row r="12" spans="1:3" x14ac:dyDescent="0.25">
      <c r="A12" s="54" t="s">
        <v>226</v>
      </c>
      <c r="B12" s="54" t="s">
        <v>227</v>
      </c>
      <c r="C12" s="54" t="s">
        <v>213</v>
      </c>
    </row>
    <row r="13" spans="1:3" x14ac:dyDescent="0.25">
      <c r="A13" s="54" t="s">
        <v>221</v>
      </c>
      <c r="B13" s="54" t="s">
        <v>222</v>
      </c>
      <c r="C13" s="54" t="s">
        <v>213</v>
      </c>
    </row>
    <row r="14" spans="1:3" x14ac:dyDescent="0.25">
      <c r="A14" s="54" t="s">
        <v>225</v>
      </c>
      <c r="B14" s="54">
        <v>2604</v>
      </c>
      <c r="C14" s="54" t="s">
        <v>213</v>
      </c>
    </row>
    <row r="15" spans="1:3" x14ac:dyDescent="0.25">
      <c r="A15" s="54" t="s">
        <v>230</v>
      </c>
      <c r="B15" s="54" t="s">
        <v>231</v>
      </c>
      <c r="C15" s="54" t="s">
        <v>213</v>
      </c>
    </row>
    <row r="16" spans="1:3" x14ac:dyDescent="0.25">
      <c r="A16" s="54" t="s">
        <v>191</v>
      </c>
      <c r="B16" s="54" t="s">
        <v>192</v>
      </c>
    </row>
    <row r="17" spans="1:3" x14ac:dyDescent="0.25">
      <c r="A17" s="54" t="s">
        <v>193</v>
      </c>
      <c r="B17" s="54" t="s">
        <v>190</v>
      </c>
    </row>
    <row r="18" spans="1:3" x14ac:dyDescent="0.25">
      <c r="A18" s="54" t="s">
        <v>207</v>
      </c>
      <c r="B18" s="54" t="s">
        <v>205</v>
      </c>
      <c r="C18" s="54" t="s">
        <v>206</v>
      </c>
    </row>
    <row r="19" spans="1:3" x14ac:dyDescent="0.25">
      <c r="A19" s="54" t="s">
        <v>266</v>
      </c>
      <c r="C19" s="54" t="s">
        <v>243</v>
      </c>
    </row>
    <row r="20" spans="1:3" x14ac:dyDescent="0.25">
      <c r="A20" s="54" t="s">
        <v>202</v>
      </c>
      <c r="B20" s="54" t="s">
        <v>190</v>
      </c>
    </row>
    <row r="21" spans="1:3" x14ac:dyDescent="0.25">
      <c r="A21" s="54" t="s">
        <v>295</v>
      </c>
    </row>
    <row r="22" spans="1:3" x14ac:dyDescent="0.25">
      <c r="A22" s="54" t="s">
        <v>184</v>
      </c>
      <c r="B22" s="54">
        <v>0</v>
      </c>
    </row>
    <row r="23" spans="1:3" x14ac:dyDescent="0.25">
      <c r="A23" s="54" t="s">
        <v>238</v>
      </c>
      <c r="B23" s="54" t="s">
        <v>239</v>
      </c>
      <c r="C23" s="54" t="s">
        <v>240</v>
      </c>
    </row>
    <row r="24" spans="1:3" x14ac:dyDescent="0.25">
      <c r="A24" s="54" t="s">
        <v>241</v>
      </c>
      <c r="B24" s="54" t="s">
        <v>242</v>
      </c>
      <c r="C24" s="54" t="s">
        <v>243</v>
      </c>
    </row>
    <row r="25" spans="1:3" x14ac:dyDescent="0.25">
      <c r="A25" s="54" t="s">
        <v>255</v>
      </c>
      <c r="B25" s="54" t="s">
        <v>237</v>
      </c>
      <c r="C25" s="54" t="s">
        <v>213</v>
      </c>
    </row>
    <row r="26" spans="1:3" x14ac:dyDescent="0.25">
      <c r="A26" s="54" t="s">
        <v>236</v>
      </c>
      <c r="B26" s="54" t="s">
        <v>237</v>
      </c>
      <c r="C26" s="54" t="s">
        <v>213</v>
      </c>
    </row>
    <row r="27" spans="1:3" x14ac:dyDescent="0.25">
      <c r="A27" s="54" t="s">
        <v>307</v>
      </c>
      <c r="C27" s="54" t="s">
        <v>243</v>
      </c>
    </row>
    <row r="28" spans="1:3" x14ac:dyDescent="0.25">
      <c r="A28" s="54" t="s">
        <v>306</v>
      </c>
      <c r="C28" s="54" t="s">
        <v>213</v>
      </c>
    </row>
    <row r="29" spans="1:3" x14ac:dyDescent="0.25">
      <c r="A29" s="54" t="s">
        <v>304</v>
      </c>
      <c r="C29" s="54" t="s">
        <v>213</v>
      </c>
    </row>
    <row r="30" spans="1:3" x14ac:dyDescent="0.25">
      <c r="A30" s="54" t="s">
        <v>305</v>
      </c>
      <c r="C30" s="54" t="s">
        <v>243</v>
      </c>
    </row>
    <row r="31" spans="1:3" x14ac:dyDescent="0.25">
      <c r="A31" s="54" t="s">
        <v>300</v>
      </c>
      <c r="B31" s="54" t="s">
        <v>301</v>
      </c>
      <c r="C31" s="54" t="s">
        <v>243</v>
      </c>
    </row>
    <row r="32" spans="1:3" x14ac:dyDescent="0.25">
      <c r="A32" s="54" t="s">
        <v>302</v>
      </c>
      <c r="B32" s="54" t="s">
        <v>303</v>
      </c>
      <c r="C32" s="54" t="s">
        <v>213</v>
      </c>
    </row>
    <row r="33" spans="1:3" x14ac:dyDescent="0.25">
      <c r="A33" s="54" t="s">
        <v>258</v>
      </c>
      <c r="B33" s="54">
        <v>75032970</v>
      </c>
      <c r="C33" s="54" t="s">
        <v>213</v>
      </c>
    </row>
    <row r="34" spans="1:3" x14ac:dyDescent="0.25">
      <c r="A34" s="54" t="s">
        <v>261</v>
      </c>
      <c r="B34" s="54" t="s">
        <v>262</v>
      </c>
    </row>
    <row r="35" spans="1:3" x14ac:dyDescent="0.25">
      <c r="A35" s="54" t="s">
        <v>298</v>
      </c>
      <c r="B35" s="54" t="s">
        <v>299</v>
      </c>
      <c r="C35" s="54" t="s">
        <v>243</v>
      </c>
    </row>
    <row r="36" spans="1:3" x14ac:dyDescent="0.25">
      <c r="A36" s="54" t="s">
        <v>267</v>
      </c>
      <c r="C36" s="54" t="s">
        <v>213</v>
      </c>
    </row>
    <row r="37" spans="1:3" x14ac:dyDescent="0.25">
      <c r="A37" s="54" t="s">
        <v>253</v>
      </c>
      <c r="B37" s="54" t="s">
        <v>254</v>
      </c>
      <c r="C37" s="54" t="s">
        <v>243</v>
      </c>
    </row>
    <row r="38" spans="1:3" x14ac:dyDescent="0.25">
      <c r="A38" s="54" t="s">
        <v>292</v>
      </c>
      <c r="B38" s="54" t="s">
        <v>291</v>
      </c>
    </row>
    <row r="39" spans="1:3" x14ac:dyDescent="0.25">
      <c r="A39" s="54" t="s">
        <v>263</v>
      </c>
      <c r="C39" s="54" t="s">
        <v>213</v>
      </c>
    </row>
    <row r="40" spans="1:3" x14ac:dyDescent="0.25">
      <c r="A40" s="54" t="s">
        <v>264</v>
      </c>
      <c r="B40" s="54" t="s">
        <v>265</v>
      </c>
      <c r="C40" s="54" t="s">
        <v>213</v>
      </c>
    </row>
    <row r="41" spans="1:3" x14ac:dyDescent="0.25">
      <c r="A41" s="54" t="s">
        <v>244</v>
      </c>
      <c r="B41" s="54" t="s">
        <v>245</v>
      </c>
      <c r="C41" s="54" t="s">
        <v>213</v>
      </c>
    </row>
    <row r="42" spans="1:3" x14ac:dyDescent="0.25">
      <c r="A42" s="54" t="s">
        <v>246</v>
      </c>
      <c r="B42" s="54" t="s">
        <v>247</v>
      </c>
      <c r="C42" s="54" t="s">
        <v>213</v>
      </c>
    </row>
    <row r="43" spans="1:3" x14ac:dyDescent="0.25">
      <c r="A43" s="54" t="s">
        <v>251</v>
      </c>
      <c r="B43" s="54" t="s">
        <v>252</v>
      </c>
      <c r="C43" s="54" t="s">
        <v>213</v>
      </c>
    </row>
    <row r="44" spans="1:3" x14ac:dyDescent="0.25">
      <c r="A44" s="54" t="s">
        <v>250</v>
      </c>
      <c r="B44" s="54">
        <v>37441</v>
      </c>
      <c r="C44" s="54" t="s">
        <v>213</v>
      </c>
    </row>
    <row r="45" spans="1:3" x14ac:dyDescent="0.25">
      <c r="A45" s="54" t="s">
        <v>290</v>
      </c>
      <c r="B45" s="54" t="s">
        <v>291</v>
      </c>
      <c r="C45" s="54" t="s">
        <v>213</v>
      </c>
    </row>
    <row r="46" spans="1:3" x14ac:dyDescent="0.25">
      <c r="A46" s="54" t="s">
        <v>256</v>
      </c>
      <c r="B46" s="54" t="s">
        <v>257</v>
      </c>
      <c r="C46" s="54" t="s">
        <v>213</v>
      </c>
    </row>
    <row r="47" spans="1:3" x14ac:dyDescent="0.25">
      <c r="A47" s="54" t="s">
        <v>259</v>
      </c>
      <c r="B47" s="54" t="s">
        <v>260</v>
      </c>
      <c r="C47" s="54" t="s">
        <v>213</v>
      </c>
    </row>
    <row r="48" spans="1:3" x14ac:dyDescent="0.25">
      <c r="A48" s="54" t="s">
        <v>268</v>
      </c>
      <c r="C48" s="54" t="s">
        <v>213</v>
      </c>
    </row>
    <row r="49" spans="1:3" x14ac:dyDescent="0.25">
      <c r="A49" s="54" t="s">
        <v>248</v>
      </c>
      <c r="B49" s="54" t="s">
        <v>249</v>
      </c>
      <c r="C49" s="54" t="s">
        <v>213</v>
      </c>
    </row>
    <row r="50" spans="1:3" x14ac:dyDescent="0.25">
      <c r="A50" s="54" t="s">
        <v>269</v>
      </c>
      <c r="B50" s="54" t="s">
        <v>270</v>
      </c>
      <c r="C50" s="54" t="s">
        <v>213</v>
      </c>
    </row>
    <row r="51" spans="1:3" x14ac:dyDescent="0.25">
      <c r="A51" s="54" t="s">
        <v>271</v>
      </c>
      <c r="B51" s="54" t="s">
        <v>272</v>
      </c>
      <c r="C51" s="54" t="s">
        <v>213</v>
      </c>
    </row>
    <row r="52" spans="1:3" x14ac:dyDescent="0.25">
      <c r="A52" s="54" t="s">
        <v>273</v>
      </c>
      <c r="B52" s="54" t="s">
        <v>274</v>
      </c>
      <c r="C52" s="54" t="s">
        <v>213</v>
      </c>
    </row>
    <row r="53" spans="1:3" x14ac:dyDescent="0.25">
      <c r="A53" s="54" t="s">
        <v>275</v>
      </c>
      <c r="B53" s="54" t="s">
        <v>276</v>
      </c>
      <c r="C53" s="54" t="s">
        <v>213</v>
      </c>
    </row>
    <row r="54" spans="1:3" x14ac:dyDescent="0.25">
      <c r="A54" s="54" t="s">
        <v>277</v>
      </c>
      <c r="B54" s="54" t="s">
        <v>278</v>
      </c>
      <c r="C54" s="54" t="s">
        <v>213</v>
      </c>
    </row>
    <row r="55" spans="1:3" x14ac:dyDescent="0.25">
      <c r="A55" s="54" t="s">
        <v>289</v>
      </c>
      <c r="C55" s="54" t="s">
        <v>213</v>
      </c>
    </row>
    <row r="56" spans="1:3" x14ac:dyDescent="0.25">
      <c r="A56" s="54" t="s">
        <v>279</v>
      </c>
      <c r="B56" s="54" t="s">
        <v>237</v>
      </c>
    </row>
    <row r="57" spans="1:3" x14ac:dyDescent="0.25">
      <c r="A57" s="54" t="s">
        <v>280</v>
      </c>
      <c r="B57" s="54" t="s">
        <v>237</v>
      </c>
    </row>
    <row r="58" spans="1:3" x14ac:dyDescent="0.25">
      <c r="A58" s="54" t="s">
        <v>296</v>
      </c>
      <c r="B58" s="54" t="s">
        <v>297</v>
      </c>
    </row>
    <row r="59" spans="1:3" x14ac:dyDescent="0.25">
      <c r="A59" s="54" t="s">
        <v>287</v>
      </c>
      <c r="B59" s="54" t="s">
        <v>288</v>
      </c>
    </row>
    <row r="60" spans="1:3" x14ac:dyDescent="0.25">
      <c r="A60" s="54" t="s">
        <v>281</v>
      </c>
      <c r="B60" s="54" t="s">
        <v>282</v>
      </c>
    </row>
    <row r="61" spans="1:3" x14ac:dyDescent="0.25">
      <c r="A61" s="54" t="s">
        <v>283</v>
      </c>
      <c r="B61" s="54" t="s">
        <v>284</v>
      </c>
    </row>
    <row r="62" spans="1:3" x14ac:dyDescent="0.25">
      <c r="A62" s="54" t="s">
        <v>285</v>
      </c>
      <c r="B62" s="54" t="s">
        <v>286</v>
      </c>
    </row>
    <row r="63" spans="1:3" x14ac:dyDescent="0.25">
      <c r="A63" s="54" t="s">
        <v>187</v>
      </c>
      <c r="B63" s="54" t="s">
        <v>188</v>
      </c>
    </row>
    <row r="64" spans="1:3" x14ac:dyDescent="0.25">
      <c r="A64" s="54" t="s">
        <v>208</v>
      </c>
      <c r="B64" s="54" t="s">
        <v>209</v>
      </c>
    </row>
    <row r="65" spans="1:3" x14ac:dyDescent="0.25">
      <c r="A65" s="54" t="s">
        <v>181</v>
      </c>
      <c r="B65" s="54" t="s">
        <v>182</v>
      </c>
      <c r="C65" s="54" t="s">
        <v>183</v>
      </c>
    </row>
    <row r="66" spans="1:3" x14ac:dyDescent="0.25">
      <c r="A66" s="54" t="s">
        <v>308</v>
      </c>
    </row>
    <row r="67" spans="1:3" x14ac:dyDescent="0.25">
      <c r="A67" s="54" t="s">
        <v>203</v>
      </c>
      <c r="B67" s="54" t="s">
        <v>190</v>
      </c>
    </row>
    <row r="68" spans="1:3" x14ac:dyDescent="0.25">
      <c r="A68" s="54" t="s">
        <v>185</v>
      </c>
      <c r="B68" s="54" t="s">
        <v>186</v>
      </c>
    </row>
    <row r="69" spans="1:3" x14ac:dyDescent="0.25">
      <c r="A69" s="54" t="s">
        <v>210</v>
      </c>
      <c r="B69" s="54" t="s">
        <v>190</v>
      </c>
    </row>
    <row r="70" spans="1:3" x14ac:dyDescent="0.25">
      <c r="A70" s="54" t="s">
        <v>196</v>
      </c>
      <c r="B70" s="54" t="s">
        <v>197</v>
      </c>
    </row>
    <row r="71" spans="1:3" x14ac:dyDescent="0.25">
      <c r="A71" s="54" t="s">
        <v>214</v>
      </c>
      <c r="B71" s="54" t="s">
        <v>215</v>
      </c>
      <c r="C71" s="54" t="s">
        <v>213</v>
      </c>
    </row>
    <row r="72" spans="1:3" x14ac:dyDescent="0.25">
      <c r="A72" s="54" t="s">
        <v>218</v>
      </c>
    </row>
    <row r="73" spans="1:3" x14ac:dyDescent="0.25">
      <c r="A73" s="54" t="s">
        <v>217</v>
      </c>
      <c r="B73" s="54">
        <v>5032977</v>
      </c>
    </row>
    <row r="74" spans="1:3" x14ac:dyDescent="0.25">
      <c r="A74" s="54" t="s">
        <v>211</v>
      </c>
      <c r="B74" s="54" t="s">
        <v>212</v>
      </c>
      <c r="C74" s="54" t="s">
        <v>213</v>
      </c>
    </row>
    <row r="75" spans="1:3" x14ac:dyDescent="0.25">
      <c r="A75" s="54" t="s">
        <v>216</v>
      </c>
    </row>
    <row r="76" spans="1:3" x14ac:dyDescent="0.25">
      <c r="A76" s="54" t="s">
        <v>198</v>
      </c>
      <c r="B76" s="54" t="s">
        <v>199</v>
      </c>
    </row>
  </sheetData>
  <sortState ref="A1:C76">
    <sortCondition ref="A1"/>
  </sortState>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pageSetUpPr fitToPage="1"/>
  </sheetPr>
  <dimension ref="A1:N50"/>
  <sheetViews>
    <sheetView showGridLines="0" tabSelected="1" showRuler="0" view="pageLayout" topLeftCell="A36" zoomScale="145" zoomScaleNormal="100" zoomScalePageLayoutView="145" workbookViewId="0">
      <selection activeCell="B34" sqref="B34:L34"/>
    </sheetView>
  </sheetViews>
  <sheetFormatPr baseColWidth="10" defaultColWidth="11.5703125" defaultRowHeight="15" x14ac:dyDescent="0.25"/>
  <cols>
    <col min="1" max="2" width="2.7109375" style="5" customWidth="1"/>
    <col min="3" max="3" width="20.42578125" style="5" customWidth="1"/>
    <col min="4" max="8" width="5.7109375" style="5" customWidth="1"/>
    <col min="9" max="9" width="4.85546875" style="5" customWidth="1"/>
    <col min="10" max="10" width="5.5703125" style="5" customWidth="1"/>
    <col min="11" max="11" width="7.42578125" style="5" customWidth="1"/>
    <col min="12" max="12" width="25.140625" style="5" customWidth="1"/>
    <col min="13" max="13" width="2.7109375" style="5" customWidth="1"/>
    <col min="14" max="16384" width="11.5703125" style="5"/>
  </cols>
  <sheetData>
    <row r="1" spans="1:13" ht="5.25" customHeight="1" thickTop="1" x14ac:dyDescent="0.25">
      <c r="A1" s="27"/>
      <c r="B1" s="28"/>
      <c r="C1" s="28"/>
      <c r="D1" s="28"/>
      <c r="E1" s="28"/>
      <c r="F1" s="28"/>
      <c r="G1" s="28"/>
      <c r="H1" s="28"/>
      <c r="I1" s="28"/>
      <c r="J1" s="28"/>
      <c r="K1" s="28"/>
      <c r="L1" s="28"/>
      <c r="M1" s="29"/>
    </row>
    <row r="2" spans="1:13" ht="21" x14ac:dyDescent="0.25">
      <c r="A2" s="115" t="s">
        <v>137</v>
      </c>
      <c r="B2" s="116"/>
      <c r="C2" s="116"/>
      <c r="D2" s="116" t="s">
        <v>3</v>
      </c>
      <c r="E2" s="116"/>
      <c r="F2" s="116"/>
      <c r="G2" s="116"/>
      <c r="H2" s="116"/>
      <c r="I2" s="116"/>
      <c r="J2" s="116"/>
      <c r="K2" s="116"/>
      <c r="L2" s="116"/>
      <c r="M2" s="117"/>
    </row>
    <row r="3" spans="1:13" ht="7.9" customHeight="1" thickBot="1" x14ac:dyDescent="0.3">
      <c r="A3" s="35"/>
      <c r="B3" s="36"/>
      <c r="C3" s="36"/>
      <c r="D3" s="36"/>
      <c r="E3" s="36"/>
      <c r="F3" s="36"/>
      <c r="G3" s="36"/>
      <c r="H3" s="36"/>
      <c r="I3" s="36"/>
      <c r="J3" s="36"/>
      <c r="K3" s="36"/>
      <c r="L3" s="36"/>
      <c r="M3" s="37"/>
    </row>
    <row r="4" spans="1:13" ht="10.15" customHeight="1" thickTop="1" x14ac:dyDescent="0.25">
      <c r="A4" s="27"/>
      <c r="B4" s="28"/>
      <c r="C4" s="28"/>
      <c r="D4" s="28"/>
      <c r="E4" s="28"/>
      <c r="F4" s="28"/>
      <c r="G4" s="28"/>
      <c r="H4" s="28"/>
      <c r="I4" s="28"/>
      <c r="J4" s="28"/>
      <c r="K4" s="28"/>
      <c r="L4" s="28"/>
      <c r="M4" s="29"/>
    </row>
    <row r="5" spans="1:13" x14ac:dyDescent="0.25">
      <c r="A5" s="31"/>
      <c r="B5" s="109" t="s">
        <v>147</v>
      </c>
      <c r="C5" s="109"/>
      <c r="D5" s="111">
        <f>[1]!DataGetValue("Klienten_AzExtern")</f>
        <v>75032970</v>
      </c>
      <c r="E5" s="111"/>
      <c r="F5" s="111"/>
      <c r="G5" s="111"/>
      <c r="H5" s="111"/>
      <c r="I5" s="111"/>
      <c r="J5" s="111"/>
      <c r="K5" s="8"/>
      <c r="L5" s="8"/>
      <c r="M5" s="30"/>
    </row>
    <row r="6" spans="1:13" x14ac:dyDescent="0.25">
      <c r="A6" s="31"/>
      <c r="B6" s="109" t="s">
        <v>148</v>
      </c>
      <c r="C6" s="109"/>
      <c r="D6" s="111" t="str">
        <f>[1]!DataGetValue("Klienten_Name")</f>
        <v>Karmaz</v>
      </c>
      <c r="E6" s="111"/>
      <c r="F6" s="111"/>
      <c r="G6" s="111"/>
      <c r="H6" s="111"/>
      <c r="I6" s="111"/>
      <c r="J6" s="111"/>
      <c r="K6" s="8"/>
      <c r="L6" s="8"/>
      <c r="M6" s="30"/>
    </row>
    <row r="7" spans="1:13" x14ac:dyDescent="0.25">
      <c r="A7" s="31"/>
      <c r="B7" s="109" t="s">
        <v>149</v>
      </c>
      <c r="C7" s="109"/>
      <c r="D7" s="111" t="str">
        <f>[1]!DataGetValue("Klienten_Vorname")</f>
        <v>Anastasiia</v>
      </c>
      <c r="E7" s="111"/>
      <c r="F7" s="111"/>
      <c r="G7" s="111"/>
      <c r="H7" s="111"/>
      <c r="I7" s="111"/>
      <c r="J7" s="111"/>
      <c r="K7" s="8"/>
      <c r="L7" s="8"/>
      <c r="M7" s="30"/>
    </row>
    <row r="8" spans="1:13" x14ac:dyDescent="0.25">
      <c r="A8" s="31"/>
      <c r="B8" s="109" t="s">
        <v>150</v>
      </c>
      <c r="C8" s="109"/>
      <c r="D8" s="112">
        <f>[1]!DataGetValue("Klienten_Geburtsdatum")</f>
        <v>39465</v>
      </c>
      <c r="E8" s="112"/>
      <c r="F8" s="112"/>
      <c r="G8" s="112"/>
      <c r="H8" s="112"/>
      <c r="I8" s="112"/>
      <c r="J8" s="112"/>
      <c r="K8" s="8"/>
      <c r="L8" s="8"/>
      <c r="M8" s="30"/>
    </row>
    <row r="9" spans="1:13" x14ac:dyDescent="0.25">
      <c r="A9" s="31"/>
      <c r="B9" s="109" t="s">
        <v>151</v>
      </c>
      <c r="C9" s="109"/>
      <c r="D9" s="112">
        <f>[1]!DataGetValue("Klienten_Einreisedatum")</f>
        <v>44631</v>
      </c>
      <c r="E9" s="112"/>
      <c r="F9" s="112"/>
      <c r="G9" s="112"/>
      <c r="H9" s="112"/>
      <c r="I9" s="112"/>
      <c r="J9" s="112"/>
      <c r="K9" s="8"/>
      <c r="L9" s="8"/>
      <c r="M9" s="30"/>
    </row>
    <row r="10" spans="1:13" ht="7.9" customHeight="1" thickBot="1" x14ac:dyDescent="0.3">
      <c r="A10" s="35"/>
      <c r="B10" s="36"/>
      <c r="C10" s="36"/>
      <c r="D10" s="38"/>
      <c r="E10" s="38"/>
      <c r="F10" s="38"/>
      <c r="G10" s="38"/>
      <c r="H10" s="38"/>
      <c r="I10" s="38"/>
      <c r="J10" s="36"/>
      <c r="K10" s="36"/>
      <c r="L10" s="36"/>
      <c r="M10" s="37"/>
    </row>
    <row r="11" spans="1:13" ht="7.9" customHeight="1" thickTop="1" x14ac:dyDescent="0.25">
      <c r="A11" s="27"/>
      <c r="B11" s="28"/>
      <c r="C11" s="28"/>
      <c r="D11" s="39"/>
      <c r="E11" s="39"/>
      <c r="F11" s="39"/>
      <c r="G11" s="39"/>
      <c r="H11" s="39"/>
      <c r="I11" s="39"/>
      <c r="J11" s="28"/>
      <c r="K11" s="28"/>
      <c r="L11" s="28"/>
      <c r="M11" s="29"/>
    </row>
    <row r="12" spans="1:13" x14ac:dyDescent="0.25">
      <c r="A12" s="31"/>
      <c r="B12" s="109" t="s">
        <v>13</v>
      </c>
      <c r="C12" s="109"/>
      <c r="D12" s="109"/>
      <c r="E12" s="109"/>
      <c r="F12" s="109"/>
      <c r="G12" s="8"/>
      <c r="H12" s="7"/>
      <c r="I12" s="8"/>
      <c r="J12" s="7"/>
      <c r="K12" s="113"/>
      <c r="L12" s="113"/>
      <c r="M12" s="114"/>
    </row>
    <row r="13" spans="1:13" x14ac:dyDescent="0.25">
      <c r="A13" s="31"/>
      <c r="B13" s="7"/>
      <c r="C13" s="15" t="s">
        <v>0</v>
      </c>
      <c r="D13" s="20"/>
      <c r="E13" s="20"/>
      <c r="F13" s="20"/>
      <c r="G13" s="8"/>
      <c r="H13" s="7"/>
      <c r="I13" s="8"/>
      <c r="J13" s="7"/>
      <c r="K13" s="21"/>
      <c r="L13" s="58"/>
      <c r="M13" s="32"/>
    </row>
    <row r="14" spans="1:13" x14ac:dyDescent="0.25">
      <c r="A14" s="31"/>
      <c r="B14" s="7"/>
      <c r="C14" s="15" t="s">
        <v>1</v>
      </c>
      <c r="D14" s="20"/>
      <c r="E14" s="20"/>
      <c r="F14" s="20"/>
      <c r="G14" s="8"/>
      <c r="H14" s="7"/>
      <c r="I14" s="8"/>
      <c r="J14" s="7"/>
      <c r="K14" s="21"/>
      <c r="L14" s="58"/>
      <c r="M14" s="32"/>
    </row>
    <row r="15" spans="1:13" ht="21" customHeight="1" x14ac:dyDescent="0.25">
      <c r="A15" s="31"/>
      <c r="B15" s="122"/>
      <c r="C15" s="122"/>
      <c r="D15" s="122"/>
      <c r="E15" s="122"/>
      <c r="F15" s="122"/>
      <c r="G15" s="122"/>
      <c r="H15" s="122"/>
      <c r="I15" s="122"/>
      <c r="J15" s="122"/>
      <c r="K15" s="122"/>
      <c r="L15" s="122"/>
      <c r="M15" s="32"/>
    </row>
    <row r="16" spans="1:13" ht="3.75" customHeight="1" x14ac:dyDescent="0.25">
      <c r="A16" s="31"/>
      <c r="B16" s="122"/>
      <c r="C16" s="122"/>
      <c r="D16" s="122"/>
      <c r="E16" s="122"/>
      <c r="F16" s="122"/>
      <c r="G16" s="122"/>
      <c r="H16" s="122"/>
      <c r="I16" s="122"/>
      <c r="J16" s="122"/>
      <c r="K16" s="122"/>
      <c r="L16" s="122"/>
      <c r="M16" s="32"/>
    </row>
    <row r="17" spans="1:13" ht="7.9" customHeight="1" x14ac:dyDescent="0.25">
      <c r="A17" s="31"/>
      <c r="B17" s="7"/>
      <c r="C17" s="7"/>
      <c r="D17" s="7"/>
      <c r="E17" s="7"/>
      <c r="F17" s="7"/>
      <c r="G17" s="7"/>
      <c r="H17" s="7"/>
      <c r="I17" s="7"/>
      <c r="J17" s="7"/>
      <c r="K17" s="7"/>
      <c r="L17" s="7"/>
      <c r="M17" s="30"/>
    </row>
    <row r="18" spans="1:13" ht="28.9" customHeight="1" x14ac:dyDescent="0.25">
      <c r="A18" s="31"/>
      <c r="B18" s="110" t="s">
        <v>117</v>
      </c>
      <c r="C18" s="110"/>
      <c r="D18" s="110"/>
      <c r="E18" s="110"/>
      <c r="F18" s="110"/>
      <c r="G18" s="110"/>
      <c r="H18" s="110"/>
      <c r="I18" s="110"/>
      <c r="J18" s="110"/>
      <c r="K18" s="110"/>
      <c r="L18" s="57"/>
      <c r="M18" s="30"/>
    </row>
    <row r="19" spans="1:13" ht="18.75" customHeight="1" x14ac:dyDescent="0.25">
      <c r="A19" s="31"/>
      <c r="B19" s="121" t="str">
        <f>[1]!DataGetValue("Klienten_Aufenthaltsstatus")</f>
        <v>§ 24 AufenthG (Ukraineflüchtling) - AE zum vorübergehenden Schutz nach Beschluss des Rates der EU</v>
      </c>
      <c r="C19" s="121"/>
      <c r="D19" s="121"/>
      <c r="E19" s="121"/>
      <c r="F19" s="121"/>
      <c r="G19" s="121"/>
      <c r="H19" s="121"/>
      <c r="I19" s="121"/>
      <c r="J19" s="121"/>
      <c r="K19" s="121"/>
      <c r="L19" s="121"/>
      <c r="M19" s="32"/>
    </row>
    <row r="20" spans="1:13" ht="18.75" customHeight="1" x14ac:dyDescent="0.25">
      <c r="A20" s="31"/>
      <c r="B20" s="121"/>
      <c r="C20" s="121"/>
      <c r="D20" s="121"/>
      <c r="E20" s="121"/>
      <c r="F20" s="121"/>
      <c r="G20" s="121"/>
      <c r="H20" s="121"/>
      <c r="I20" s="121"/>
      <c r="J20" s="121"/>
      <c r="K20" s="121"/>
      <c r="L20" s="121"/>
      <c r="M20" s="32"/>
    </row>
    <row r="21" spans="1:13" ht="7.9" customHeight="1" x14ac:dyDescent="0.25">
      <c r="A21" s="31"/>
      <c r="B21" s="7"/>
      <c r="C21" s="7"/>
      <c r="D21" s="9"/>
      <c r="E21" s="9"/>
      <c r="F21" s="9"/>
      <c r="G21" s="9"/>
      <c r="H21" s="9"/>
      <c r="I21" s="9"/>
      <c r="J21" s="7"/>
      <c r="K21" s="7"/>
      <c r="L21" s="7"/>
      <c r="M21" s="32"/>
    </row>
    <row r="22" spans="1:13" ht="14.45" customHeight="1" x14ac:dyDescent="0.25">
      <c r="A22" s="31"/>
      <c r="B22" s="7"/>
      <c r="C22" s="13" t="s">
        <v>11</v>
      </c>
      <c r="D22" s="15"/>
      <c r="E22" s="14" t="s">
        <v>140</v>
      </c>
      <c r="F22" s="123">
        <f>[1]!DataGetValue("Klienten_Aufenthaltserlaubnis_Bis")</f>
        <v>45381</v>
      </c>
      <c r="G22" s="123"/>
      <c r="H22" s="123"/>
      <c r="I22" s="123"/>
      <c r="J22" s="123"/>
      <c r="K22" s="123"/>
      <c r="L22" s="123"/>
      <c r="M22" s="30"/>
    </row>
    <row r="23" spans="1:13" x14ac:dyDescent="0.25">
      <c r="A23" s="31"/>
      <c r="B23" s="7"/>
      <c r="C23" s="13" t="s">
        <v>10</v>
      </c>
      <c r="D23" s="15"/>
      <c r="E23" s="22"/>
      <c r="F23" s="22"/>
      <c r="G23" s="22"/>
      <c r="H23" s="22"/>
      <c r="I23" s="22"/>
      <c r="J23" s="22"/>
      <c r="K23" s="22"/>
      <c r="L23" s="57"/>
      <c r="M23" s="30"/>
    </row>
    <row r="24" spans="1:13" ht="7.9" customHeight="1" thickBot="1" x14ac:dyDescent="0.3">
      <c r="A24" s="35"/>
      <c r="B24" s="36"/>
      <c r="C24" s="36"/>
      <c r="D24" s="40"/>
      <c r="E24" s="40"/>
      <c r="F24" s="40"/>
      <c r="G24" s="40"/>
      <c r="H24" s="40"/>
      <c r="I24" s="40"/>
      <c r="J24" s="36"/>
      <c r="K24" s="36"/>
      <c r="L24" s="36"/>
      <c r="M24" s="37"/>
    </row>
    <row r="25" spans="1:13" ht="7.9" customHeight="1" thickTop="1" x14ac:dyDescent="0.25">
      <c r="A25" s="27"/>
      <c r="B25" s="28"/>
      <c r="C25" s="28"/>
      <c r="D25" s="41"/>
      <c r="E25" s="41"/>
      <c r="F25" s="41"/>
      <c r="G25" s="41"/>
      <c r="H25" s="41"/>
      <c r="I25" s="41"/>
      <c r="J25" s="28"/>
      <c r="K25" s="28"/>
      <c r="L25" s="28"/>
      <c r="M25" s="29"/>
    </row>
    <row r="26" spans="1:13" ht="18" customHeight="1" x14ac:dyDescent="0.3">
      <c r="A26" s="31"/>
      <c r="B26" s="124" t="s">
        <v>119</v>
      </c>
      <c r="C26" s="124"/>
      <c r="D26" s="124"/>
      <c r="E26" s="124"/>
      <c r="F26" s="124"/>
      <c r="G26" s="124"/>
      <c r="H26" s="124"/>
      <c r="I26" s="124"/>
      <c r="J26" s="124"/>
      <c r="K26" s="124"/>
      <c r="L26" s="56"/>
      <c r="M26" s="30"/>
    </row>
    <row r="27" spans="1:13" ht="4.9000000000000004" customHeight="1" x14ac:dyDescent="0.25">
      <c r="A27" s="31"/>
      <c r="B27" s="16"/>
      <c r="C27" s="16"/>
      <c r="D27" s="15"/>
      <c r="E27" s="15"/>
      <c r="F27" s="15"/>
      <c r="G27" s="15"/>
      <c r="H27" s="15"/>
      <c r="I27" s="15"/>
      <c r="J27" s="15"/>
      <c r="K27" s="15"/>
      <c r="L27" s="15"/>
      <c r="M27" s="30"/>
    </row>
    <row r="28" spans="1:13" ht="19.149999999999999" customHeight="1" x14ac:dyDescent="0.25">
      <c r="A28" s="31"/>
      <c r="B28" s="118" t="s">
        <v>326</v>
      </c>
      <c r="C28" s="118"/>
      <c r="D28" s="118"/>
      <c r="E28" s="118"/>
      <c r="F28" s="118"/>
      <c r="G28" s="118"/>
      <c r="H28" s="118"/>
      <c r="I28" s="118"/>
      <c r="J28" s="118"/>
      <c r="K28" s="118"/>
      <c r="L28" s="118"/>
      <c r="M28" s="30"/>
    </row>
    <row r="29" spans="1:13" ht="27.75" customHeight="1" x14ac:dyDescent="0.25">
      <c r="A29" s="31"/>
      <c r="B29" s="118"/>
      <c r="C29" s="118"/>
      <c r="D29" s="118"/>
      <c r="E29" s="118"/>
      <c r="F29" s="118"/>
      <c r="G29" s="118"/>
      <c r="H29" s="118"/>
      <c r="I29" s="118"/>
      <c r="J29" s="118"/>
      <c r="K29" s="118"/>
      <c r="L29" s="118"/>
      <c r="M29" s="30"/>
    </row>
    <row r="30" spans="1:13" ht="18.75" hidden="1" customHeight="1" x14ac:dyDescent="0.25">
      <c r="A30" s="31"/>
      <c r="B30" s="118"/>
      <c r="C30" s="118"/>
      <c r="D30" s="118"/>
      <c r="E30" s="118"/>
      <c r="F30" s="118"/>
      <c r="G30" s="118"/>
      <c r="H30" s="118"/>
      <c r="I30" s="118"/>
      <c r="J30" s="118"/>
      <c r="K30" s="118"/>
      <c r="L30" s="118"/>
      <c r="M30" s="30"/>
    </row>
    <row r="31" spans="1:13" ht="4.5" hidden="1" customHeight="1" x14ac:dyDescent="0.25">
      <c r="A31" s="31"/>
      <c r="B31" s="118"/>
      <c r="C31" s="118"/>
      <c r="D31" s="118"/>
      <c r="E31" s="118"/>
      <c r="F31" s="118"/>
      <c r="G31" s="118"/>
      <c r="H31" s="118"/>
      <c r="I31" s="118"/>
      <c r="J31" s="118"/>
      <c r="K31" s="118"/>
      <c r="L31" s="118"/>
      <c r="M31" s="30"/>
    </row>
    <row r="32" spans="1:13" ht="18.75" hidden="1" customHeight="1" x14ac:dyDescent="0.25">
      <c r="A32" s="31"/>
      <c r="B32" s="118"/>
      <c r="C32" s="118"/>
      <c r="D32" s="118"/>
      <c r="E32" s="118"/>
      <c r="F32" s="118"/>
      <c r="G32" s="118"/>
      <c r="H32" s="118"/>
      <c r="I32" s="118"/>
      <c r="J32" s="118"/>
      <c r="K32" s="118"/>
      <c r="L32" s="118"/>
      <c r="M32" s="30"/>
    </row>
    <row r="33" spans="1:13" ht="15.6" customHeight="1" x14ac:dyDescent="0.25">
      <c r="A33" s="31"/>
      <c r="B33" s="119" t="s">
        <v>12</v>
      </c>
      <c r="C33" s="119"/>
      <c r="D33" s="7"/>
      <c r="E33" s="7"/>
      <c r="F33" s="7"/>
      <c r="G33" s="7"/>
      <c r="H33" s="7"/>
      <c r="I33" s="7"/>
      <c r="J33" s="7"/>
      <c r="K33" s="7"/>
      <c r="L33" s="7"/>
      <c r="M33" s="30"/>
    </row>
    <row r="34" spans="1:13" ht="37.5" customHeight="1" x14ac:dyDescent="0.25">
      <c r="A34" s="33"/>
      <c r="B34" s="121" t="str">
        <f>'Daten &lt; 3 Monate'!D51</f>
        <v>Rückausnahme nach § 7 Abs. 1 S. 3 SGB II etc., Leistungsberechtigung innerhalb der ersten drei Monate seit Einreise</v>
      </c>
      <c r="C34" s="121"/>
      <c r="D34" s="121"/>
      <c r="E34" s="121"/>
      <c r="F34" s="121"/>
      <c r="G34" s="121"/>
      <c r="H34" s="121"/>
      <c r="I34" s="121"/>
      <c r="J34" s="121"/>
      <c r="K34" s="121"/>
      <c r="L34" s="121"/>
      <c r="M34" s="34"/>
    </row>
    <row r="35" spans="1:13" ht="7.9" customHeight="1" thickBot="1" x14ac:dyDescent="0.3">
      <c r="A35" s="31"/>
      <c r="B35" s="42"/>
      <c r="C35" s="120"/>
      <c r="D35" s="120"/>
      <c r="E35" s="42"/>
      <c r="F35" s="42"/>
      <c r="G35" s="42"/>
      <c r="H35" s="42"/>
      <c r="I35" s="42"/>
      <c r="J35" s="42"/>
      <c r="K35" s="42"/>
      <c r="L35" s="7"/>
      <c r="M35" s="30"/>
    </row>
    <row r="36" spans="1:13" ht="7.9" customHeight="1" x14ac:dyDescent="0.25">
      <c r="A36" s="31"/>
      <c r="B36" s="43"/>
      <c r="C36" s="43"/>
      <c r="D36" s="43"/>
      <c r="E36" s="43"/>
      <c r="F36" s="43"/>
      <c r="G36" s="43"/>
      <c r="H36" s="43"/>
      <c r="I36" s="43"/>
      <c r="J36" s="43"/>
      <c r="K36" s="43"/>
      <c r="L36" s="7"/>
      <c r="M36" s="30"/>
    </row>
    <row r="37" spans="1:13" ht="18.75" x14ac:dyDescent="0.3">
      <c r="A37" s="31"/>
      <c r="B37" s="124" t="s">
        <v>118</v>
      </c>
      <c r="C37" s="124"/>
      <c r="D37" s="124"/>
      <c r="E37" s="124"/>
      <c r="F37" s="124"/>
      <c r="G37" s="124"/>
      <c r="H37" s="124"/>
      <c r="I37" s="124"/>
      <c r="J37" s="124"/>
      <c r="K37" s="124"/>
      <c r="L37" s="56"/>
      <c r="M37" s="30"/>
    </row>
    <row r="38" spans="1:13" ht="4.9000000000000004" customHeight="1" x14ac:dyDescent="0.25">
      <c r="A38" s="31"/>
      <c r="B38" s="16"/>
      <c r="C38" s="16"/>
      <c r="D38" s="15"/>
      <c r="E38" s="15"/>
      <c r="F38" s="15"/>
      <c r="G38" s="15"/>
      <c r="H38" s="15"/>
      <c r="I38" s="15"/>
      <c r="J38" s="15"/>
      <c r="K38" s="15"/>
      <c r="L38" s="15"/>
      <c r="M38" s="30"/>
    </row>
    <row r="39" spans="1:13" ht="19.149999999999999" customHeight="1" x14ac:dyDescent="0.25">
      <c r="A39" s="31"/>
      <c r="B39" s="118" t="s">
        <v>69</v>
      </c>
      <c r="C39" s="118"/>
      <c r="D39" s="118"/>
      <c r="E39" s="118"/>
      <c r="F39" s="118"/>
      <c r="G39" s="118"/>
      <c r="H39" s="118"/>
      <c r="I39" s="118"/>
      <c r="J39" s="118"/>
      <c r="K39" s="118"/>
      <c r="L39" s="118"/>
      <c r="M39" s="30"/>
    </row>
    <row r="40" spans="1:13" ht="7.5" customHeight="1" x14ac:dyDescent="0.25">
      <c r="A40" s="31"/>
      <c r="B40" s="118"/>
      <c r="C40" s="118"/>
      <c r="D40" s="118"/>
      <c r="E40" s="118"/>
      <c r="F40" s="118"/>
      <c r="G40" s="118"/>
      <c r="H40" s="118"/>
      <c r="I40" s="118"/>
      <c r="J40" s="118"/>
      <c r="K40" s="118"/>
      <c r="L40" s="118"/>
      <c r="M40" s="30"/>
    </row>
    <row r="41" spans="1:13" ht="21.75" customHeight="1" x14ac:dyDescent="0.25">
      <c r="A41" s="31"/>
      <c r="B41" s="118"/>
      <c r="C41" s="118"/>
      <c r="D41" s="118"/>
      <c r="E41" s="118"/>
      <c r="F41" s="118"/>
      <c r="G41" s="118"/>
      <c r="H41" s="118"/>
      <c r="I41" s="118"/>
      <c r="J41" s="118"/>
      <c r="K41" s="118"/>
      <c r="L41" s="118"/>
      <c r="M41" s="30"/>
    </row>
    <row r="42" spans="1:13" ht="3.75" customHeight="1" x14ac:dyDescent="0.25">
      <c r="A42" s="31"/>
      <c r="B42" s="118"/>
      <c r="C42" s="118"/>
      <c r="D42" s="118"/>
      <c r="E42" s="118"/>
      <c r="F42" s="118"/>
      <c r="G42" s="118"/>
      <c r="H42" s="118"/>
      <c r="I42" s="118"/>
      <c r="J42" s="118"/>
      <c r="K42" s="118"/>
      <c r="L42" s="118"/>
      <c r="M42" s="30"/>
    </row>
    <row r="43" spans="1:13" ht="1.5" customHeight="1" x14ac:dyDescent="0.25">
      <c r="A43" s="31"/>
      <c r="B43" s="118"/>
      <c r="C43" s="118"/>
      <c r="D43" s="118"/>
      <c r="E43" s="118"/>
      <c r="F43" s="118"/>
      <c r="G43" s="118"/>
      <c r="H43" s="118"/>
      <c r="I43" s="118"/>
      <c r="J43" s="118"/>
      <c r="K43" s="118"/>
      <c r="L43" s="118"/>
      <c r="M43" s="30"/>
    </row>
    <row r="44" spans="1:13" ht="15.75" x14ac:dyDescent="0.25">
      <c r="A44" s="31"/>
      <c r="B44" s="119" t="s">
        <v>12</v>
      </c>
      <c r="C44" s="119"/>
      <c r="D44" s="7"/>
      <c r="E44" s="7"/>
      <c r="F44" s="7"/>
      <c r="G44" s="7"/>
      <c r="H44" s="7"/>
      <c r="I44" s="7"/>
      <c r="J44" s="7"/>
      <c r="K44" s="7"/>
      <c r="L44" s="7"/>
      <c r="M44" s="30"/>
    </row>
    <row r="45" spans="1:13" s="6" customFormat="1" ht="33" customHeight="1" x14ac:dyDescent="0.25">
      <c r="A45" s="33"/>
      <c r="B45" s="121" t="str">
        <f>'Daten &gt; 3 Monate'!D158</f>
        <v>Diese Person ist nach § 7 Abs. 1 Satz 2 Nr. 3 SGB II vom Leistungsbezug ausgeschlossen, da die Person unter § 1 AsylbLG fällt.</v>
      </c>
      <c r="C45" s="121"/>
      <c r="D45" s="121"/>
      <c r="E45" s="121"/>
      <c r="F45" s="121"/>
      <c r="G45" s="121"/>
      <c r="H45" s="121"/>
      <c r="I45" s="121"/>
      <c r="J45" s="121"/>
      <c r="K45" s="121"/>
      <c r="L45" s="55"/>
      <c r="M45" s="34"/>
    </row>
    <row r="46" spans="1:13" ht="7.9" customHeight="1" thickBot="1" x14ac:dyDescent="0.3">
      <c r="A46" s="35"/>
      <c r="B46" s="36"/>
      <c r="C46" s="128"/>
      <c r="D46" s="128"/>
      <c r="E46" s="36"/>
      <c r="F46" s="36"/>
      <c r="G46" s="36"/>
      <c r="H46" s="36"/>
      <c r="I46" s="36"/>
      <c r="J46" s="36"/>
      <c r="K46" s="36"/>
      <c r="L46" s="36"/>
      <c r="M46" s="37"/>
    </row>
    <row r="47" spans="1:13" ht="14.25" customHeight="1" thickTop="1" x14ac:dyDescent="0.25">
      <c r="A47" s="31"/>
      <c r="B47" s="52" t="s">
        <v>178</v>
      </c>
      <c r="C47" s="51"/>
      <c r="D47" s="51"/>
      <c r="E47" s="7"/>
      <c r="F47" s="7"/>
      <c r="G47" s="7"/>
      <c r="H47" s="7"/>
      <c r="I47" s="7"/>
      <c r="J47" s="7"/>
      <c r="K47" s="7"/>
      <c r="L47" s="7"/>
      <c r="M47" s="30"/>
    </row>
    <row r="48" spans="1:13" ht="151.5" customHeight="1" thickBot="1" x14ac:dyDescent="0.3">
      <c r="A48" s="129" t="s">
        <v>180</v>
      </c>
      <c r="B48" s="130"/>
      <c r="C48" s="130"/>
      <c r="D48" s="130"/>
      <c r="E48" s="130"/>
      <c r="F48" s="130"/>
      <c r="G48" s="130"/>
      <c r="H48" s="130"/>
      <c r="I48" s="130"/>
      <c r="J48" s="130"/>
      <c r="K48" s="130"/>
      <c r="L48" s="130"/>
      <c r="M48" s="131"/>
    </row>
    <row r="49" spans="1:14" ht="30" customHeight="1" thickTop="1" thickBot="1" x14ac:dyDescent="0.3">
      <c r="A49" s="35"/>
      <c r="B49" s="126" t="s">
        <v>139</v>
      </c>
      <c r="C49" s="126"/>
      <c r="D49" s="127">
        <f>[1]!DataGetValue("heutiges_Datum_in_Kurzform")</f>
        <v>44726</v>
      </c>
      <c r="E49" s="127"/>
      <c r="F49" s="36"/>
      <c r="G49" s="125" t="s">
        <v>138</v>
      </c>
      <c r="H49" s="125"/>
      <c r="I49" s="132" t="str">
        <f>[1]!DataGetValue("Bearbeiter_BriefUnterschrift")</f>
        <v>Baumann</v>
      </c>
      <c r="J49" s="133"/>
      <c r="K49" s="133"/>
      <c r="L49" s="133"/>
      <c r="M49" s="134"/>
      <c r="N49" s="53"/>
    </row>
    <row r="50" spans="1:14" ht="15.75" thickTop="1" x14ac:dyDescent="0.25">
      <c r="A50" s="26"/>
    </row>
  </sheetData>
  <sheetProtection selectLockedCells="1"/>
  <mergeCells count="32">
    <mergeCell ref="G49:H49"/>
    <mergeCell ref="B44:C44"/>
    <mergeCell ref="B49:C49"/>
    <mergeCell ref="D49:E49"/>
    <mergeCell ref="B45:K45"/>
    <mergeCell ref="C46:D46"/>
    <mergeCell ref="A48:M48"/>
    <mergeCell ref="I49:M49"/>
    <mergeCell ref="B39:L43"/>
    <mergeCell ref="B12:F12"/>
    <mergeCell ref="B33:C33"/>
    <mergeCell ref="C35:D35"/>
    <mergeCell ref="B28:L32"/>
    <mergeCell ref="B34:L34"/>
    <mergeCell ref="B19:L20"/>
    <mergeCell ref="B15:L16"/>
    <mergeCell ref="F22:L22"/>
    <mergeCell ref="B37:K37"/>
    <mergeCell ref="B26:K26"/>
    <mergeCell ref="A2:M2"/>
    <mergeCell ref="B5:C5"/>
    <mergeCell ref="B6:C6"/>
    <mergeCell ref="D5:J5"/>
    <mergeCell ref="D6:J6"/>
    <mergeCell ref="B7:C7"/>
    <mergeCell ref="B8:C8"/>
    <mergeCell ref="B9:C9"/>
    <mergeCell ref="B18:K18"/>
    <mergeCell ref="D7:J7"/>
    <mergeCell ref="D8:J8"/>
    <mergeCell ref="D9:J9"/>
    <mergeCell ref="K12:M12"/>
  </mergeCells>
  <printOptions horizontalCentered="1"/>
  <pageMargins left="0.23622047244094491" right="0.23622047244094491" top="0.74803149606299213" bottom="0.74803149606299213" header="0.31496062992125984" footer="0.31496062992125984"/>
  <pageSetup paperSize="9" scale="94" orientation="portrait" r:id="rId1"/>
  <headerFooter alignWithMargins="0">
    <oddHeader>&amp;L&amp;G&amp;CVorlagenversion: Lfd. Nr. 7, gültig ab 17.07.2023
Bearbeitung durch FD 56.1 (Bruns)&amp;R&amp;G</oddHeader>
  </headerFooter>
  <drawing r:id="rId2"/>
  <legacyDrawing r:id="rId3"/>
  <legacyDrawingHF r:id="rId4"/>
  <controls>
    <mc:AlternateContent xmlns:mc="http://schemas.openxmlformats.org/markup-compatibility/2006">
      <mc:Choice Requires="x14">
        <control shapeId="10266" r:id="rId5" name="OptionButton8">
          <controlPr defaultSize="0" autoLine="0" r:id="rId6">
            <anchor moveWithCells="1" sizeWithCells="1">
              <from>
                <xdr:col>3</xdr:col>
                <xdr:colOff>0</xdr:colOff>
                <xdr:row>22</xdr:row>
                <xdr:rowOff>9525</xdr:rowOff>
              </from>
              <to>
                <xdr:col>3</xdr:col>
                <xdr:colOff>180975</xdr:colOff>
                <xdr:row>23</xdr:row>
                <xdr:rowOff>0</xdr:rowOff>
              </to>
            </anchor>
          </controlPr>
        </control>
      </mc:Choice>
      <mc:Fallback>
        <control shapeId="10266" r:id="rId5" name="OptionButton8"/>
      </mc:Fallback>
    </mc:AlternateContent>
    <mc:AlternateContent xmlns:mc="http://schemas.openxmlformats.org/markup-compatibility/2006">
      <mc:Choice Requires="x14">
        <control shapeId="10265" r:id="rId7" name="OptionButton7">
          <controlPr defaultSize="0" autoLine="0" r:id="rId8">
            <anchor moveWithCells="1" sizeWithCells="1">
              <from>
                <xdr:col>3</xdr:col>
                <xdr:colOff>0</xdr:colOff>
                <xdr:row>21</xdr:row>
                <xdr:rowOff>0</xdr:rowOff>
              </from>
              <to>
                <xdr:col>3</xdr:col>
                <xdr:colOff>180975</xdr:colOff>
                <xdr:row>22</xdr:row>
                <xdr:rowOff>0</xdr:rowOff>
              </to>
            </anchor>
          </controlPr>
        </control>
      </mc:Choice>
      <mc:Fallback>
        <control shapeId="10265" r:id="rId7" name="OptionButton7"/>
      </mc:Fallback>
    </mc:AlternateContent>
    <mc:AlternateContent xmlns:mc="http://schemas.openxmlformats.org/markup-compatibility/2006">
      <mc:Choice Requires="x14">
        <control shapeId="10264" r:id="rId9" name="OptionButton6">
          <controlPr defaultSize="0" autoLine="0" r:id="rId10">
            <anchor moveWithCells="1" sizeWithCells="1">
              <from>
                <xdr:col>1</xdr:col>
                <xdr:colOff>9525</xdr:colOff>
                <xdr:row>12</xdr:row>
                <xdr:rowOff>0</xdr:rowOff>
              </from>
              <to>
                <xdr:col>2</xdr:col>
                <xdr:colOff>0</xdr:colOff>
                <xdr:row>13</xdr:row>
                <xdr:rowOff>0</xdr:rowOff>
              </to>
            </anchor>
          </controlPr>
        </control>
      </mc:Choice>
      <mc:Fallback>
        <control shapeId="10264" r:id="rId9" name="OptionButton6"/>
      </mc:Fallback>
    </mc:AlternateContent>
    <mc:AlternateContent xmlns:mc="http://schemas.openxmlformats.org/markup-compatibility/2006">
      <mc:Choice Requires="x14">
        <control shapeId="10263" r:id="rId11" name="OptionButton5">
          <controlPr defaultSize="0" autoLine="0" r:id="rId12">
            <anchor moveWithCells="1" sizeWithCells="1">
              <from>
                <xdr:col>1</xdr:col>
                <xdr:colOff>9525</xdr:colOff>
                <xdr:row>13</xdr:row>
                <xdr:rowOff>19050</xdr:rowOff>
              </from>
              <to>
                <xdr:col>2</xdr:col>
                <xdr:colOff>0</xdr:colOff>
                <xdr:row>13</xdr:row>
                <xdr:rowOff>171450</xdr:rowOff>
              </to>
            </anchor>
          </controlPr>
        </control>
      </mc:Choice>
      <mc:Fallback>
        <control shapeId="10263" r:id="rId11" name="OptionButton5"/>
      </mc:Fallback>
    </mc:AlternateContent>
    <mc:AlternateContent xmlns:mc="http://schemas.openxmlformats.org/markup-compatibility/2006">
      <mc:Choice Requires="x14">
        <control shapeId="10256" r:id="rId13" name="OptionButton1">
          <controlPr defaultSize="0" autoLine="0" autoPict="0" r:id="rId14">
            <anchor moveWithCells="1" sizeWithCells="1">
              <from>
                <xdr:col>1</xdr:col>
                <xdr:colOff>9525</xdr:colOff>
                <xdr:row>43</xdr:row>
                <xdr:rowOff>0</xdr:rowOff>
              </from>
              <to>
                <xdr:col>2</xdr:col>
                <xdr:colOff>0</xdr:colOff>
                <xdr:row>43</xdr:row>
                <xdr:rowOff>0</xdr:rowOff>
              </to>
            </anchor>
          </controlPr>
        </control>
      </mc:Choice>
      <mc:Fallback>
        <control shapeId="10256" r:id="rId13" name="OptionButton1"/>
      </mc:Fallback>
    </mc:AlternateContent>
    <mc:AlternateContent xmlns:mc="http://schemas.openxmlformats.org/markup-compatibility/2006">
      <mc:Choice Requires="x14">
        <control shapeId="10257" r:id="rId15" name="OptionButton2">
          <controlPr defaultSize="0" autoLine="0" autoPict="0" r:id="rId12">
            <anchor moveWithCells="1" sizeWithCells="1">
              <from>
                <xdr:col>1</xdr:col>
                <xdr:colOff>9525</xdr:colOff>
                <xdr:row>43</xdr:row>
                <xdr:rowOff>0</xdr:rowOff>
              </from>
              <to>
                <xdr:col>2</xdr:col>
                <xdr:colOff>0</xdr:colOff>
                <xdr:row>43</xdr:row>
                <xdr:rowOff>0</xdr:rowOff>
              </to>
            </anchor>
          </controlPr>
        </control>
      </mc:Choice>
      <mc:Fallback>
        <control shapeId="10257" r:id="rId15" name="OptionButton2"/>
      </mc:Fallback>
    </mc:AlternateContent>
    <mc:AlternateContent xmlns:mc="http://schemas.openxmlformats.org/markup-compatibility/2006">
      <mc:Choice Requires="x14">
        <control shapeId="10276" r:id="rId16" name="Check Box 36">
          <controlPr defaultSize="0" autoFill="0" autoLine="0" autoPict="0" altText="">
            <anchor moveWithCells="1">
              <from>
                <xdr:col>1</xdr:col>
                <xdr:colOff>0</xdr:colOff>
                <xdr:row>47</xdr:row>
                <xdr:rowOff>257175</xdr:rowOff>
              </from>
              <to>
                <xdr:col>2</xdr:col>
                <xdr:colOff>47625</xdr:colOff>
                <xdr:row>47</xdr:row>
                <xdr:rowOff>476250</xdr:rowOff>
              </to>
            </anchor>
          </controlPr>
        </control>
      </mc:Choice>
    </mc:AlternateContent>
  </control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'Daten &lt; 3 Monate'!$A$3:$A$48</xm:f>
          </x14:formula1>
          <xm:sqref>B28:L32</xm:sqref>
        </x14:dataValidation>
        <x14:dataValidation type="list" allowBlank="1" showInputMessage="1" showErrorMessage="1" xr:uid="{00000000-0002-0000-0100-000001000000}">
          <x14:formula1>
            <xm:f>'Daten &gt; 3 Monate'!$A$3:$A$155</xm:f>
          </x14:formula1>
          <xm:sqref>B39:L43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dimension ref="B2:D175"/>
  <sheetViews>
    <sheetView topLeftCell="A121" zoomScaleNormal="100" workbookViewId="0">
      <selection activeCell="B18" sqref="B18"/>
    </sheetView>
  </sheetViews>
  <sheetFormatPr baseColWidth="10" defaultRowHeight="15" x14ac:dyDescent="0.25"/>
  <cols>
    <col min="2" max="2" width="134.5703125" bestFit="1" customWidth="1"/>
    <col min="3" max="3" width="158.28515625" bestFit="1" customWidth="1"/>
    <col min="4" max="4" width="112.7109375" bestFit="1" customWidth="1"/>
  </cols>
  <sheetData>
    <row r="2" spans="2:4" ht="36" x14ac:dyDescent="0.55000000000000004">
      <c r="B2" s="108" t="s">
        <v>323</v>
      </c>
    </row>
    <row r="5" spans="2:4" ht="15.75" thickBot="1" x14ac:dyDescent="0.3">
      <c r="B5" s="2" t="s">
        <v>122</v>
      </c>
      <c r="D5" s="18" t="s">
        <v>116</v>
      </c>
    </row>
    <row r="6" spans="2:4" x14ac:dyDescent="0.25">
      <c r="B6" s="10" t="s">
        <v>4</v>
      </c>
      <c r="D6" s="19" t="str">
        <f t="shared" ref="D6:D69" si="0">IF(LEN(B6)&gt;255,LEFT(B6,255),"")</f>
        <v/>
      </c>
    </row>
    <row r="7" spans="2:4" x14ac:dyDescent="0.25">
      <c r="B7" s="3" t="s">
        <v>25</v>
      </c>
      <c r="C7" t="str">
        <f>IF(LEFT(B7,4)="----",B7,C6)</f>
        <v>-----AUSWAHLBLOCK 1:----- § 7 Abs. 1 Satz 2 Nr. 3 SGB II Ausgeschlossen sind Ausländer, die unter § 1 AsylbLG fallen</v>
      </c>
      <c r="D7" s="19" t="str">
        <f t="shared" si="0"/>
        <v/>
      </c>
    </row>
    <row r="8" spans="2:4" ht="30" x14ac:dyDescent="0.25">
      <c r="B8" s="11" t="s">
        <v>69</v>
      </c>
      <c r="C8" t="str">
        <f t="shared" ref="C8:C71" si="1">IF(LEFT(B8,4)="----",B8,C7)</f>
        <v>-----AUSWAHLBLOCK 1:----- § 7 Abs. 1 Satz 2 Nr. 3 SGB II Ausgeschlossen sind Ausländer, die unter § 1 AsylbLG fallen</v>
      </c>
      <c r="D8" s="19" t="str">
        <f t="shared" si="0"/>
        <v/>
      </c>
    </row>
    <row r="9" spans="2:4" ht="28.9" customHeight="1" x14ac:dyDescent="0.25">
      <c r="B9" s="11" t="s">
        <v>152</v>
      </c>
      <c r="C9" t="str">
        <f t="shared" si="1"/>
        <v>-----AUSWAHLBLOCK 1:----- § 7 Abs. 1 Satz 2 Nr. 3 SGB II Ausgeschlossen sind Ausländer, die unter § 1 AsylbLG fallen</v>
      </c>
      <c r="D9" s="19" t="str">
        <f t="shared" si="0"/>
        <v>§ 23 Abs. 1 AufenthG aus Kriegsgründen - AE nach Aufenthaltsgewährung durch die obersten Landesbehörden, § 1 Abs. 1 Nr. 3a AsylbLG; auch Ehegatte, Lebenspartner, minderj. Kind, ohne dass sie selbst die dort genannten Voraussetzungen erfüllen (§ 1 Abs. 1 N</v>
      </c>
    </row>
    <row r="10" spans="2:4" ht="28.9" customHeight="1" x14ac:dyDescent="0.25">
      <c r="B10" s="49" t="s">
        <v>175</v>
      </c>
      <c r="C10" t="str">
        <f t="shared" ref="C10:C25" si="2">IF(LEFT(B10,4)="----",B10,C9)</f>
        <v>-----AUSWAHLBLOCK 1:----- § 7 Abs. 1 Satz 2 Nr. 3 SGB II Ausgeschlossen sind Ausländer, die unter § 1 AsylbLG fallen</v>
      </c>
      <c r="D10" s="19" t="str">
        <f t="shared" ref="D10:D25" si="3">IF(LEN(B10)&gt;255,LEFT(B10,255),"")</f>
        <v/>
      </c>
    </row>
    <row r="11" spans="2:4" ht="45" x14ac:dyDescent="0.25">
      <c r="B11" s="11" t="s">
        <v>153</v>
      </c>
      <c r="C11" t="str">
        <f t="shared" si="2"/>
        <v>-----AUSWAHLBLOCK 1:----- § 7 Abs. 1 Satz 2 Nr. 3 SGB II Ausgeschlossen sind Ausländer, die unter § 1 AsylbLG fallen</v>
      </c>
      <c r="D11" s="19" t="str">
        <f t="shared" si="3"/>
        <v>§ 25 Abs. 4 S. 1 AufenthG - AE zum vorübergehenden Aufenthalt aus dringenden humanitären oder persönlichen Gründen, § 1 Abs. 1 Nr. 3b AsylbLG; auch Ehegatte, Lebenspartner, minderj. Kind, ohne dass sie selbst die dort genannten Voraussetzungen erfüllen (§</v>
      </c>
    </row>
    <row r="12" spans="2:4" ht="60" x14ac:dyDescent="0.25">
      <c r="B12" s="11" t="s">
        <v>154</v>
      </c>
      <c r="C12" t="str">
        <f t="shared" si="2"/>
        <v>-----AUSWAHLBLOCK 1:----- § 7 Abs. 1 Satz 2 Nr. 3 SGB II Ausgeschlossen sind Ausländer, die unter § 1 AsylbLG fallen</v>
      </c>
      <c r="D12" s="19" t="str">
        <f t="shared" si="3"/>
        <v>§ 25 Abs. 5 AufenthG wenn die Aussetzung der Abschiebung &lt; 18 Monate zurückliegt, § 1 Abs. 1 Nr. 3 c AsylbLG; auch Ehegatte, Lebenspartner, minderj. Kind, ohne dass sie selbst die dort genannten Voraussetzungen erfüllen (§ 1 Abs. 1 Nr. 6 AsylbLG). (Beacht</v>
      </c>
    </row>
    <row r="13" spans="2:4" ht="30" x14ac:dyDescent="0.25">
      <c r="B13" s="11" t="s">
        <v>70</v>
      </c>
      <c r="C13" t="str">
        <f t="shared" si="2"/>
        <v>-----AUSWAHLBLOCK 1:----- § 7 Abs. 1 Satz 2 Nr. 3 SGB II Ausgeschlossen sind Ausländer, die unter § 1 AsylbLG fallen</v>
      </c>
      <c r="D13" s="19" t="str">
        <f t="shared" si="3"/>
        <v/>
      </c>
    </row>
    <row r="14" spans="2:4" x14ac:dyDescent="0.25">
      <c r="B14" s="11" t="s">
        <v>15</v>
      </c>
      <c r="C14" t="str">
        <f t="shared" si="2"/>
        <v>-----AUSWAHLBLOCK 1:----- § 7 Abs. 1 Satz 2 Nr. 3 SGB II Ausgeschlossen sind Ausländer, die unter § 1 AsylbLG fallen</v>
      </c>
      <c r="D14" s="19" t="str">
        <f t="shared" si="3"/>
        <v/>
      </c>
    </row>
    <row r="15" spans="2:4" x14ac:dyDescent="0.25">
      <c r="B15" s="11" t="s">
        <v>16</v>
      </c>
      <c r="C15" t="str">
        <f t="shared" si="2"/>
        <v>-----AUSWAHLBLOCK 1:----- § 7 Abs. 1 Satz 2 Nr. 3 SGB II Ausgeschlossen sind Ausländer, die unter § 1 AsylbLG fallen</v>
      </c>
      <c r="D15" s="19" t="str">
        <f t="shared" si="3"/>
        <v/>
      </c>
    </row>
    <row r="16" spans="2:4" x14ac:dyDescent="0.25">
      <c r="B16" s="11" t="s">
        <v>17</v>
      </c>
      <c r="C16" t="str">
        <f t="shared" si="2"/>
        <v>-----AUSWAHLBLOCK 1:----- § 7 Abs. 1 Satz 2 Nr. 3 SGB II Ausgeschlossen sind Ausländer, die unter § 1 AsylbLG fallen</v>
      </c>
      <c r="D16" s="19" t="str">
        <f t="shared" si="3"/>
        <v/>
      </c>
    </row>
    <row r="17" spans="2:4" x14ac:dyDescent="0.25">
      <c r="B17" s="11" t="s">
        <v>18</v>
      </c>
      <c r="C17" t="str">
        <f t="shared" si="2"/>
        <v>-----AUSWAHLBLOCK 1:----- § 7 Abs. 1 Satz 2 Nr. 3 SGB II Ausgeschlossen sind Ausländer, die unter § 1 AsylbLG fallen</v>
      </c>
      <c r="D17" s="19" t="str">
        <f t="shared" si="3"/>
        <v/>
      </c>
    </row>
    <row r="18" spans="2:4" ht="45" x14ac:dyDescent="0.25">
      <c r="B18" s="11" t="s">
        <v>155</v>
      </c>
      <c r="C18" t="str">
        <f t="shared" si="2"/>
        <v>-----AUSWAHLBLOCK 1:----- § 7 Abs. 1 Satz 2 Nr. 3 SGB II Ausgeschlossen sind Ausländer, die unter § 1 AsylbLG fallen</v>
      </c>
      <c r="D18" s="19" t="str">
        <f t="shared" si="3"/>
        <v>§ 1 Abs. 1 Nr. 1a AsylbLG - Asylgesuch geäußert haben und nicht die Voraussetzungen von § 1 Abs. 1 Nr. 1, 2 bis 5 und 7 erfüllen, zumeist BÜMA-Erhalt; auch Ehegatte, Lebenspartner, minderj. Kind, ohne dass sie selbst die dort genannten Voraussetzungen erf</v>
      </c>
    </row>
    <row r="19" spans="2:4" x14ac:dyDescent="0.25">
      <c r="B19" s="11" t="s">
        <v>19</v>
      </c>
      <c r="C19" t="str">
        <f t="shared" si="2"/>
        <v>-----AUSWAHLBLOCK 1:----- § 7 Abs. 1 Satz 2 Nr. 3 SGB II Ausgeschlossen sind Ausländer, die unter § 1 AsylbLG fallen</v>
      </c>
      <c r="D19" s="19" t="str">
        <f t="shared" si="3"/>
        <v/>
      </c>
    </row>
    <row r="20" spans="2:4" ht="30" x14ac:dyDescent="0.25">
      <c r="B20" s="11" t="s">
        <v>71</v>
      </c>
      <c r="C20" t="str">
        <f t="shared" si="2"/>
        <v>-----AUSWAHLBLOCK 1:----- § 7 Abs. 1 Satz 2 Nr. 3 SGB II Ausgeschlossen sind Ausländer, die unter § 1 AsylbLG fallen</v>
      </c>
      <c r="D20" s="19" t="str">
        <f t="shared" si="3"/>
        <v/>
      </c>
    </row>
    <row r="21" spans="2:4" ht="45" x14ac:dyDescent="0.25">
      <c r="B21" s="11" t="s">
        <v>156</v>
      </c>
      <c r="C21" t="str">
        <f t="shared" si="2"/>
        <v>-----AUSWAHLBLOCK 1:----- § 7 Abs. 1 Satz 2 Nr. 3 SGB II Ausgeschlossen sind Ausländer, die unter § 1 AsylbLG fallen</v>
      </c>
      <c r="D21" s="19" t="str">
        <f t="shared" si="3"/>
        <v>§ 50 AufenthG - vollziehbare Ausreisepflicht, § 1 Abs. 1 Nr. 5 AsylbLG, auch wenn eine Abschiebungsandrohung noch nicht oder nicht mehr vollziehbar ist; auch Ehegatte, Lebenspartner, minderj. Kind, ohne dass sie selbst die dort genannten Voraussetzungen e</v>
      </c>
    </row>
    <row r="22" spans="2:4" x14ac:dyDescent="0.25">
      <c r="B22" s="11" t="s">
        <v>20</v>
      </c>
      <c r="C22" t="str">
        <f t="shared" si="2"/>
        <v>-----AUSWAHLBLOCK 1:----- § 7 Abs. 1 Satz 2 Nr. 3 SGB II Ausgeschlossen sind Ausländer, die unter § 1 AsylbLG fallen</v>
      </c>
      <c r="D22" s="19" t="str">
        <f t="shared" si="3"/>
        <v/>
      </c>
    </row>
    <row r="23" spans="2:4" x14ac:dyDescent="0.25">
      <c r="B23" s="11" t="s">
        <v>21</v>
      </c>
      <c r="C23" t="str">
        <f t="shared" si="2"/>
        <v>-----AUSWAHLBLOCK 1:----- § 7 Abs. 1 Satz 2 Nr. 3 SGB II Ausgeschlossen sind Ausländer, die unter § 1 AsylbLG fallen</v>
      </c>
      <c r="D23" s="19" t="str">
        <f t="shared" si="3"/>
        <v/>
      </c>
    </row>
    <row r="24" spans="2:4" ht="45" x14ac:dyDescent="0.25">
      <c r="B24" s="11" t="s">
        <v>157</v>
      </c>
      <c r="C24" t="str">
        <f t="shared" si="2"/>
        <v>-----AUSWAHLBLOCK 1:----- § 7 Abs. 1 Satz 2 Nr. 3 SGB II Ausgeschlossen sind Ausländer, die unter § 1 AsylbLG fallen</v>
      </c>
      <c r="D24" s="19" t="str">
        <f t="shared" si="3"/>
        <v>§ 1 Abs. 2 AsylbLG, Umkehrschluss - Die in § 1 Abs. 1 AsylbLG bezeichneten Ausländer haben für die Zeit, für die ihnen ein anderer Titel als § 23 Abs. 1 und § 24 AufenthG wg. Krieg, § 25 Abs. 4 S. 1 AufenthG, § 25 Abs. 5 AufenthG, sofern seit Entscheidung</v>
      </c>
    </row>
    <row r="25" spans="2:4" x14ac:dyDescent="0.25">
      <c r="B25" s="11" t="s">
        <v>22</v>
      </c>
      <c r="C25" t="str">
        <f t="shared" si="2"/>
        <v>-----AUSWAHLBLOCK 1:----- § 7 Abs. 1 Satz 2 Nr. 3 SGB II Ausgeschlossen sind Ausländer, die unter § 1 AsylbLG fallen</v>
      </c>
      <c r="D25" s="19" t="str">
        <f t="shared" si="3"/>
        <v/>
      </c>
    </row>
    <row r="26" spans="2:4" x14ac:dyDescent="0.25">
      <c r="B26" s="3" t="s">
        <v>24</v>
      </c>
      <c r="C26" t="str">
        <f t="shared" si="1"/>
        <v>-----AUSWAHLBLOCK 2:----- § 7 Abs. 1 S. 2 Nr. 2b) SGB II  Ausgeschlossen sind Ausländer, deren Aufenthaltsrecht sich allein aus dem Zweck der Arbeitsuche ergibt</v>
      </c>
      <c r="D26" s="19" t="str">
        <f t="shared" si="0"/>
        <v/>
      </c>
    </row>
    <row r="27" spans="2:4" ht="30" x14ac:dyDescent="0.25">
      <c r="B27" s="11" t="s">
        <v>72</v>
      </c>
      <c r="C27" t="str">
        <f t="shared" si="1"/>
        <v>-----AUSWAHLBLOCK 2:----- § 7 Abs. 1 S. 2 Nr. 2b) SGB II  Ausgeschlossen sind Ausländer, deren Aufenthaltsrecht sich allein aus dem Zweck der Arbeitsuche ergibt</v>
      </c>
      <c r="D27" s="19" t="str">
        <f t="shared" si="0"/>
        <v/>
      </c>
    </row>
    <row r="28" spans="2:4" ht="30" x14ac:dyDescent="0.25">
      <c r="B28" s="11" t="s">
        <v>73</v>
      </c>
      <c r="C28" t="str">
        <f t="shared" si="1"/>
        <v>-----AUSWAHLBLOCK 2:----- § 7 Abs. 1 S. 2 Nr. 2b) SGB II  Ausgeschlossen sind Ausländer, deren Aufenthaltsrecht sich allein aus dem Zweck der Arbeitsuche ergibt</v>
      </c>
      <c r="D28" s="19" t="str">
        <f t="shared" si="0"/>
        <v/>
      </c>
    </row>
    <row r="29" spans="2:4" ht="45" x14ac:dyDescent="0.25">
      <c r="B29" s="11" t="s">
        <v>158</v>
      </c>
      <c r="C29" t="str">
        <f t="shared" si="1"/>
        <v>-----AUSWAHLBLOCK 2:----- § 7 Abs. 1 S. 2 Nr. 2b) SGB II  Ausgeschlossen sind Ausländer, deren Aufenthaltsrecht sich allein aus dem Zweck der Arbeitsuche ergibt</v>
      </c>
      <c r="D29" s="19" t="str">
        <f t="shared" si="0"/>
        <v>§ 20 Abs. 3 AufenthG - AE zur Arbeitsuche nach deutschem Ausbildungs- oder Hochschulabschluss, nach Abschluss einer Forschungstätigkeit oder nach Abschluss des Anerkennungsverfahrens. Achtung: &gt; 5 Jahre gewöhnlicher Aufenthalt, § 7 Abs. 1 S. 4 SGB II (bis</v>
      </c>
    </row>
    <row r="30" spans="2:4" x14ac:dyDescent="0.25">
      <c r="B30" s="11" t="s">
        <v>23</v>
      </c>
      <c r="C30" t="str">
        <f t="shared" si="1"/>
        <v>-----AUSWAHLBLOCK 2:----- § 7 Abs. 1 S. 2 Nr. 2b) SGB II  Ausgeschlossen sind Ausländer, deren Aufenthaltsrecht sich allein aus dem Zweck der Arbeitsuche ergibt</v>
      </c>
      <c r="D30" s="19" t="str">
        <f t="shared" si="0"/>
        <v/>
      </c>
    </row>
    <row r="31" spans="2:4" x14ac:dyDescent="0.25">
      <c r="B31" s="11" t="s">
        <v>74</v>
      </c>
      <c r="C31" t="str">
        <f t="shared" si="1"/>
        <v>-----AUSWAHLBLOCK 2:----- § 7 Abs. 1 S. 2 Nr. 2b) SGB II  Ausgeschlossen sind Ausländer, deren Aufenthaltsrecht sich allein aus dem Zweck der Arbeitsuche ergibt</v>
      </c>
      <c r="D31" s="19" t="str">
        <f t="shared" si="0"/>
        <v/>
      </c>
    </row>
    <row r="32" spans="2:4" x14ac:dyDescent="0.25">
      <c r="B32" s="12" t="s">
        <v>26</v>
      </c>
      <c r="C32" t="str">
        <f t="shared" si="1"/>
        <v>-----AUSWAHLBLOCK 3:----- Kein Leistungsausschluss u. a.</v>
      </c>
      <c r="D32" s="19" t="str">
        <f t="shared" si="0"/>
        <v/>
      </c>
    </row>
    <row r="33" spans="2:4" ht="30" x14ac:dyDescent="0.25">
      <c r="B33" s="11" t="s">
        <v>14</v>
      </c>
      <c r="C33" t="str">
        <f t="shared" si="1"/>
        <v>-----AUSWAHLBLOCK 3:----- Kein Leistungsausschluss u. a.</v>
      </c>
      <c r="D33" s="19" t="str">
        <f t="shared" si="0"/>
        <v/>
      </c>
    </row>
    <row r="34" spans="2:4" x14ac:dyDescent="0.25">
      <c r="B34" s="11" t="s">
        <v>75</v>
      </c>
      <c r="C34" t="str">
        <f t="shared" si="1"/>
        <v>-----AUSWAHLBLOCK 3:----- Kein Leistungsausschluss u. a.</v>
      </c>
      <c r="D34" s="19" t="str">
        <f t="shared" si="0"/>
        <v/>
      </c>
    </row>
    <row r="35" spans="2:4" x14ac:dyDescent="0.25">
      <c r="B35" s="11" t="s">
        <v>27</v>
      </c>
      <c r="C35" t="str">
        <f t="shared" si="1"/>
        <v>-----AUSWAHLBLOCK 3:----- Kein Leistungsausschluss u. a.</v>
      </c>
      <c r="D35" s="19" t="str">
        <f t="shared" si="0"/>
        <v/>
      </c>
    </row>
    <row r="36" spans="2:4" x14ac:dyDescent="0.25">
      <c r="B36" s="11" t="s">
        <v>28</v>
      </c>
      <c r="C36" t="str">
        <f t="shared" si="1"/>
        <v>-----AUSWAHLBLOCK 3:----- Kein Leistungsausschluss u. a.</v>
      </c>
      <c r="D36" s="19" t="str">
        <f t="shared" si="0"/>
        <v/>
      </c>
    </row>
    <row r="37" spans="2:4" ht="28.9" customHeight="1" x14ac:dyDescent="0.25">
      <c r="B37" s="11" t="s">
        <v>159</v>
      </c>
      <c r="C37" t="str">
        <f t="shared" si="1"/>
        <v>-----AUSWAHLBLOCK 3:----- Kein Leistungsausschluss u. a.</v>
      </c>
      <c r="D37" s="19" t="str">
        <f t="shared" si="0"/>
        <v>§ 6 Abs. 3 AufenthG - Nationales Visum für längerfristigen Aufenthalt („D-Visum“); abhängig vom anschließend zu erteilenden Aufenthaltstitel. Beim Familiennachzug zu Deutschen, zu Personen mit einem Titel nach §§22-26 AufenthG oder zu erwerbstätigen Perso</v>
      </c>
    </row>
    <row r="38" spans="2:4" x14ac:dyDescent="0.25">
      <c r="B38" s="11" t="s">
        <v>29</v>
      </c>
      <c r="C38" t="str">
        <f t="shared" si="1"/>
        <v>-----AUSWAHLBLOCK 3:----- Kein Leistungsausschluss u. a.</v>
      </c>
      <c r="D38" s="19" t="str">
        <f t="shared" si="0"/>
        <v/>
      </c>
    </row>
    <row r="39" spans="2:4" x14ac:dyDescent="0.25">
      <c r="B39" s="11" t="s">
        <v>30</v>
      </c>
      <c r="C39" t="str">
        <f t="shared" si="1"/>
        <v>-----AUSWAHLBLOCK 3:----- Kein Leistungsausschluss u. a.</v>
      </c>
      <c r="D39" s="19" t="str">
        <f t="shared" si="0"/>
        <v/>
      </c>
    </row>
    <row r="40" spans="2:4" x14ac:dyDescent="0.25">
      <c r="B40" s="11" t="s">
        <v>31</v>
      </c>
      <c r="C40" t="str">
        <f t="shared" si="1"/>
        <v>-----AUSWAHLBLOCK 3:----- Kein Leistungsausschluss u. a.</v>
      </c>
      <c r="D40" s="19" t="str">
        <f t="shared" si="0"/>
        <v/>
      </c>
    </row>
    <row r="41" spans="2:4" x14ac:dyDescent="0.25">
      <c r="B41" s="11" t="s">
        <v>76</v>
      </c>
      <c r="C41" t="str">
        <f t="shared" si="1"/>
        <v>-----AUSWAHLBLOCK 3:----- Kein Leistungsausschluss u. a.</v>
      </c>
      <c r="D41" s="19" t="str">
        <f t="shared" si="0"/>
        <v/>
      </c>
    </row>
    <row r="42" spans="2:4" x14ac:dyDescent="0.25">
      <c r="B42" s="11" t="s">
        <v>77</v>
      </c>
      <c r="C42" t="str">
        <f t="shared" si="1"/>
        <v>-----AUSWAHLBLOCK 3:----- Kein Leistungsausschluss u. a.</v>
      </c>
      <c r="D42" s="19" t="str">
        <f t="shared" si="0"/>
        <v/>
      </c>
    </row>
    <row r="43" spans="2:4" x14ac:dyDescent="0.25">
      <c r="B43" s="11" t="s">
        <v>78</v>
      </c>
      <c r="C43" t="str">
        <f t="shared" si="1"/>
        <v>-----AUSWAHLBLOCK 3:----- Kein Leistungsausschluss u. a.</v>
      </c>
      <c r="D43" s="19" t="str">
        <f t="shared" si="0"/>
        <v/>
      </c>
    </row>
    <row r="44" spans="2:4" x14ac:dyDescent="0.25">
      <c r="B44" s="11" t="s">
        <v>79</v>
      </c>
      <c r="C44" t="str">
        <f t="shared" si="1"/>
        <v>-----AUSWAHLBLOCK 3:----- Kein Leistungsausschluss u. a.</v>
      </c>
      <c r="D44" s="19" t="str">
        <f t="shared" si="0"/>
        <v/>
      </c>
    </row>
    <row r="45" spans="2:4" ht="14.45" customHeight="1" x14ac:dyDescent="0.25">
      <c r="B45" s="11" t="s">
        <v>80</v>
      </c>
      <c r="C45" t="str">
        <f t="shared" si="1"/>
        <v>-----AUSWAHLBLOCK 3:----- Kein Leistungsausschluss u. a.</v>
      </c>
      <c r="D45" s="19" t="str">
        <f t="shared" si="0"/>
        <v/>
      </c>
    </row>
    <row r="46" spans="2:4" x14ac:dyDescent="0.25">
      <c r="B46" s="11" t="s">
        <v>81</v>
      </c>
      <c r="C46" t="str">
        <f t="shared" si="1"/>
        <v>-----AUSWAHLBLOCK 3:----- Kein Leistungsausschluss u. a.</v>
      </c>
      <c r="D46" s="19" t="str">
        <f t="shared" si="0"/>
        <v/>
      </c>
    </row>
    <row r="47" spans="2:4" ht="30" x14ac:dyDescent="0.25">
      <c r="B47" s="11" t="s">
        <v>82</v>
      </c>
      <c r="C47" t="str">
        <f t="shared" si="1"/>
        <v>-----AUSWAHLBLOCK 3:----- Kein Leistungsausschluss u. a.</v>
      </c>
      <c r="D47" s="19" t="str">
        <f t="shared" si="0"/>
        <v/>
      </c>
    </row>
    <row r="48" spans="2:4" ht="45" x14ac:dyDescent="0.25">
      <c r="B48" s="11" t="s">
        <v>160</v>
      </c>
      <c r="C48" t="str">
        <f t="shared" si="1"/>
        <v>-----AUSWAHLBLOCK 3:----- Kein Leistungsausschluss u. a.</v>
      </c>
      <c r="D48" s="19" t="str">
        <f t="shared" si="0"/>
        <v>§ 16c AufenthG - Aufenthalt zum Zweck des Studiums in Deutschland ohne Aufenthaltstitel für bis zu 360 Tage für Personen mit einem Aufenthaltstitel zum Zweck des Studiums eines anderen EU-Staats („mobile Studierende“); Achtung: § 7 Abs. 5 SGB II prüfen! (</v>
      </c>
    </row>
    <row r="49" spans="2:4" x14ac:dyDescent="0.25">
      <c r="B49" s="11" t="s">
        <v>83</v>
      </c>
      <c r="C49" t="str">
        <f t="shared" si="1"/>
        <v>-----AUSWAHLBLOCK 3:----- Kein Leistungsausschluss u. a.</v>
      </c>
      <c r="D49" s="19" t="str">
        <f t="shared" si="0"/>
        <v/>
      </c>
    </row>
    <row r="50" spans="2:4" ht="14.45" customHeight="1" x14ac:dyDescent="0.25">
      <c r="B50" s="11" t="s">
        <v>84</v>
      </c>
      <c r="C50" t="str">
        <f t="shared" si="1"/>
        <v>-----AUSWAHLBLOCK 3:----- Kein Leistungsausschluss u. a.</v>
      </c>
      <c r="D50" s="19" t="str">
        <f t="shared" si="0"/>
        <v/>
      </c>
    </row>
    <row r="51" spans="2:4" x14ac:dyDescent="0.25">
      <c r="B51" s="11" t="s">
        <v>85</v>
      </c>
      <c r="C51" t="str">
        <f t="shared" si="1"/>
        <v>-----AUSWAHLBLOCK 3:----- Kein Leistungsausschluss u. a.</v>
      </c>
      <c r="D51" s="19" t="str">
        <f t="shared" si="0"/>
        <v/>
      </c>
    </row>
    <row r="52" spans="2:4" ht="30" x14ac:dyDescent="0.25">
      <c r="B52" s="11" t="s">
        <v>86</v>
      </c>
      <c r="C52" t="str">
        <f t="shared" si="1"/>
        <v>-----AUSWAHLBLOCK 3:----- Kein Leistungsausschluss u. a.</v>
      </c>
      <c r="D52" s="19" t="str">
        <f t="shared" si="0"/>
        <v/>
      </c>
    </row>
    <row r="53" spans="2:4" ht="30" x14ac:dyDescent="0.25">
      <c r="B53" s="11" t="s">
        <v>87</v>
      </c>
      <c r="C53" t="str">
        <f t="shared" si="1"/>
        <v>-----AUSWAHLBLOCK 3:----- Kein Leistungsausschluss u. a.</v>
      </c>
      <c r="D53" s="19" t="str">
        <f t="shared" si="0"/>
        <v/>
      </c>
    </row>
    <row r="54" spans="2:4" ht="30" x14ac:dyDescent="0.25">
      <c r="B54" s="11" t="s">
        <v>88</v>
      </c>
      <c r="C54" t="str">
        <f t="shared" si="1"/>
        <v>-----AUSWAHLBLOCK 3:----- Kein Leistungsausschluss u. a.</v>
      </c>
      <c r="D54" s="19" t="str">
        <f t="shared" si="0"/>
        <v/>
      </c>
    </row>
    <row r="55" spans="2:4" x14ac:dyDescent="0.25">
      <c r="B55" s="11" t="s">
        <v>89</v>
      </c>
      <c r="C55" t="str">
        <f t="shared" si="1"/>
        <v>-----AUSWAHLBLOCK 3:----- Kein Leistungsausschluss u. a.</v>
      </c>
      <c r="D55" s="19" t="str">
        <f t="shared" si="0"/>
        <v/>
      </c>
    </row>
    <row r="56" spans="2:4" x14ac:dyDescent="0.25">
      <c r="B56" s="11" t="s">
        <v>90</v>
      </c>
      <c r="C56" t="str">
        <f t="shared" si="1"/>
        <v>-----AUSWAHLBLOCK 3:----- Kein Leistungsausschluss u. a.</v>
      </c>
      <c r="D56" s="19" t="str">
        <f t="shared" si="0"/>
        <v/>
      </c>
    </row>
    <row r="57" spans="2:4" x14ac:dyDescent="0.25">
      <c r="B57" s="11" t="s">
        <v>91</v>
      </c>
      <c r="C57" t="str">
        <f t="shared" si="1"/>
        <v>-----AUSWAHLBLOCK 3:----- Kein Leistungsausschluss u. a.</v>
      </c>
      <c r="D57" s="19" t="str">
        <f t="shared" si="0"/>
        <v/>
      </c>
    </row>
    <row r="58" spans="2:4" ht="30" x14ac:dyDescent="0.25">
      <c r="B58" s="11" t="s">
        <v>92</v>
      </c>
      <c r="C58" t="str">
        <f t="shared" si="1"/>
        <v>-----AUSWAHLBLOCK 3:----- Kein Leistungsausschluss u. a.</v>
      </c>
      <c r="D58" s="19" t="str">
        <f t="shared" si="0"/>
        <v/>
      </c>
    </row>
    <row r="59" spans="2:4" ht="45" x14ac:dyDescent="0.25">
      <c r="B59" s="11" t="s">
        <v>161</v>
      </c>
      <c r="C59" t="str">
        <f t="shared" si="1"/>
        <v>-----AUSWAHLBLOCK 3:----- Kein Leistungsausschluss u. a.</v>
      </c>
      <c r="D59" s="19" t="str">
        <f t="shared" si="0"/>
        <v>§ 19b AufenthG - Mobiler ICT-Karte für längerfristig unternehmensintern transferierte Arbeitnehmer*innen, die im Besitz eines ICT-Aufenthaltstitels eines anderen EU-Staats sind (mehr als 90 Tage), Prüfung: gewöhnlicher Aufenthalt, u. a. Trainees (-)! (bis</v>
      </c>
    </row>
    <row r="60" spans="2:4" ht="30" x14ac:dyDescent="0.25">
      <c r="B60" s="11" t="s">
        <v>93</v>
      </c>
      <c r="C60" t="str">
        <f t="shared" si="1"/>
        <v>-----AUSWAHLBLOCK 3:----- Kein Leistungsausschluss u. a.</v>
      </c>
      <c r="D60" s="19" t="str">
        <f t="shared" si="0"/>
        <v/>
      </c>
    </row>
    <row r="61" spans="2:4" ht="30" x14ac:dyDescent="0.25">
      <c r="B61" s="11" t="s">
        <v>94</v>
      </c>
      <c r="C61" t="str">
        <f t="shared" si="1"/>
        <v>-----AUSWAHLBLOCK 3:----- Kein Leistungsausschluss u. a.</v>
      </c>
      <c r="D61" s="19" t="str">
        <f t="shared" si="0"/>
        <v/>
      </c>
    </row>
    <row r="62" spans="2:4" x14ac:dyDescent="0.25">
      <c r="B62" s="11" t="s">
        <v>95</v>
      </c>
      <c r="C62" t="str">
        <f t="shared" si="1"/>
        <v>-----AUSWAHLBLOCK 3:----- Kein Leistungsausschluss u. a.</v>
      </c>
      <c r="D62" s="19" t="str">
        <f t="shared" si="0"/>
        <v/>
      </c>
    </row>
    <row r="63" spans="2:4" ht="30" x14ac:dyDescent="0.25">
      <c r="B63" s="11" t="s">
        <v>96</v>
      </c>
      <c r="C63" t="str">
        <f t="shared" si="1"/>
        <v>-----AUSWAHLBLOCK 3:----- Kein Leistungsausschluss u. a.</v>
      </c>
      <c r="D63" s="19" t="str">
        <f t="shared" si="0"/>
        <v/>
      </c>
    </row>
    <row r="64" spans="2:4" x14ac:dyDescent="0.25">
      <c r="B64" s="11" t="s">
        <v>97</v>
      </c>
      <c r="C64" t="str">
        <f t="shared" si="1"/>
        <v>-----AUSWAHLBLOCK 3:----- Kein Leistungsausschluss u. a.</v>
      </c>
      <c r="D64" s="19" t="str">
        <f t="shared" si="0"/>
        <v/>
      </c>
    </row>
    <row r="65" spans="2:4" ht="30" x14ac:dyDescent="0.25">
      <c r="B65" s="11" t="s">
        <v>98</v>
      </c>
      <c r="C65" t="str">
        <f t="shared" si="1"/>
        <v>-----AUSWAHLBLOCK 3:----- Kein Leistungsausschluss u. a.</v>
      </c>
      <c r="D65" s="19" t="str">
        <f t="shared" si="0"/>
        <v/>
      </c>
    </row>
    <row r="66" spans="2:4" x14ac:dyDescent="0.25">
      <c r="B66" s="11" t="s">
        <v>32</v>
      </c>
      <c r="C66" t="str">
        <f t="shared" si="1"/>
        <v>-----AUSWAHLBLOCK 3:----- Kein Leistungsausschluss u. a.</v>
      </c>
      <c r="D66" s="19" t="str">
        <f t="shared" si="0"/>
        <v/>
      </c>
    </row>
    <row r="67" spans="2:4" x14ac:dyDescent="0.25">
      <c r="B67" s="11" t="s">
        <v>33</v>
      </c>
      <c r="C67" t="str">
        <f t="shared" si="1"/>
        <v>-----AUSWAHLBLOCK 3:----- Kein Leistungsausschluss u. a.</v>
      </c>
      <c r="D67" s="19" t="str">
        <f t="shared" si="0"/>
        <v/>
      </c>
    </row>
    <row r="68" spans="2:4" x14ac:dyDescent="0.25">
      <c r="B68" s="11" t="s">
        <v>34</v>
      </c>
      <c r="C68" t="str">
        <f t="shared" si="1"/>
        <v>-----AUSWAHLBLOCK 3:----- Kein Leistungsausschluss u. a.</v>
      </c>
      <c r="D68" s="19" t="str">
        <f t="shared" si="0"/>
        <v/>
      </c>
    </row>
    <row r="69" spans="2:4" x14ac:dyDescent="0.25">
      <c r="B69" s="11" t="s">
        <v>35</v>
      </c>
      <c r="C69" t="str">
        <f t="shared" si="1"/>
        <v>-----AUSWAHLBLOCK 3:----- Kein Leistungsausschluss u. a.</v>
      </c>
      <c r="D69" s="19" t="str">
        <f t="shared" si="0"/>
        <v/>
      </c>
    </row>
    <row r="70" spans="2:4" x14ac:dyDescent="0.25">
      <c r="B70" s="11" t="s">
        <v>36</v>
      </c>
      <c r="C70" t="str">
        <f t="shared" si="1"/>
        <v>-----AUSWAHLBLOCK 3:----- Kein Leistungsausschluss u. a.</v>
      </c>
      <c r="D70" s="19" t="str">
        <f t="shared" ref="D70:D127" si="4">IF(LEN(B70)&gt;255,LEFT(B70,255),"")</f>
        <v/>
      </c>
    </row>
    <row r="71" spans="2:4" x14ac:dyDescent="0.25">
      <c r="B71" s="11" t="s">
        <v>99</v>
      </c>
      <c r="C71" t="str">
        <f t="shared" si="1"/>
        <v>-----AUSWAHLBLOCK 3:----- Kein Leistungsausschluss u. a.</v>
      </c>
      <c r="D71" s="19" t="str">
        <f t="shared" si="4"/>
        <v/>
      </c>
    </row>
    <row r="72" spans="2:4" ht="30" x14ac:dyDescent="0.25">
      <c r="B72" s="11" t="s">
        <v>37</v>
      </c>
      <c r="C72" t="str">
        <f t="shared" ref="C72:C127" si="5">IF(LEFT(B72,4)="----",B72,C71)</f>
        <v>-----AUSWAHLBLOCK 3:----- Kein Leistungsausschluss u. a.</v>
      </c>
      <c r="D72" s="19" t="str">
        <f t="shared" si="4"/>
        <v/>
      </c>
    </row>
    <row r="73" spans="2:4" x14ac:dyDescent="0.25">
      <c r="B73" s="11" t="s">
        <v>38</v>
      </c>
      <c r="C73" t="str">
        <f t="shared" si="5"/>
        <v>-----AUSWAHLBLOCK 3:----- Kein Leistungsausschluss u. a.</v>
      </c>
      <c r="D73" s="19" t="str">
        <f t="shared" si="4"/>
        <v/>
      </c>
    </row>
    <row r="74" spans="2:4" x14ac:dyDescent="0.25">
      <c r="B74" s="11" t="s">
        <v>39</v>
      </c>
      <c r="C74" t="str">
        <f t="shared" si="5"/>
        <v>-----AUSWAHLBLOCK 3:----- Kein Leistungsausschluss u. a.</v>
      </c>
      <c r="D74" s="19" t="str">
        <f t="shared" si="4"/>
        <v/>
      </c>
    </row>
    <row r="75" spans="2:4" x14ac:dyDescent="0.25">
      <c r="B75" s="45" t="s">
        <v>176</v>
      </c>
      <c r="C75" s="46" t="str">
        <f>IF(LEFT(B75,4)="----",B75,C73)</f>
        <v>-----AUSWAHLBLOCK 3:----- Kein Leistungsausschluss u. a.</v>
      </c>
      <c r="D75" s="19" t="str">
        <f t="shared" si="4"/>
        <v/>
      </c>
    </row>
    <row r="76" spans="2:4" x14ac:dyDescent="0.25">
      <c r="B76" s="11" t="s">
        <v>40</v>
      </c>
      <c r="C76" t="str">
        <f>IF(LEFT(B76,4)="----",B76,C74)</f>
        <v>-----AUSWAHLBLOCK 3:----- Kein Leistungsausschluss u. a.</v>
      </c>
      <c r="D76" s="19" t="str">
        <f t="shared" ref="D76:D93" si="6">IF(LEN(B76)&gt;255,LEFT(B76,255),"")</f>
        <v/>
      </c>
    </row>
    <row r="77" spans="2:4" x14ac:dyDescent="0.25">
      <c r="B77" s="11" t="s">
        <v>41</v>
      </c>
      <c r="C77" t="str">
        <f t="shared" si="5"/>
        <v>-----AUSWAHLBLOCK 3:----- Kein Leistungsausschluss u. a.</v>
      </c>
      <c r="D77" s="19" t="str">
        <f t="shared" si="6"/>
        <v/>
      </c>
    </row>
    <row r="78" spans="2:4" x14ac:dyDescent="0.25">
      <c r="B78" s="11" t="s">
        <v>42</v>
      </c>
      <c r="C78" t="str">
        <f t="shared" si="5"/>
        <v>-----AUSWAHLBLOCK 3:----- Kein Leistungsausschluss u. a.</v>
      </c>
      <c r="D78" s="19" t="str">
        <f t="shared" si="6"/>
        <v/>
      </c>
    </row>
    <row r="79" spans="2:4" x14ac:dyDescent="0.25">
      <c r="B79" s="11" t="s">
        <v>43</v>
      </c>
      <c r="C79" t="str">
        <f t="shared" si="5"/>
        <v>-----AUSWAHLBLOCK 3:----- Kein Leistungsausschluss u. a.</v>
      </c>
      <c r="D79" s="19" t="str">
        <f t="shared" si="6"/>
        <v/>
      </c>
    </row>
    <row r="80" spans="2:4" x14ac:dyDescent="0.25">
      <c r="B80" s="11" t="s">
        <v>100</v>
      </c>
      <c r="C80" t="str">
        <f t="shared" si="5"/>
        <v>-----AUSWAHLBLOCK 3:----- Kein Leistungsausschluss u. a.</v>
      </c>
      <c r="D80" s="19" t="str">
        <f t="shared" si="6"/>
        <v/>
      </c>
    </row>
    <row r="81" spans="2:4" x14ac:dyDescent="0.25">
      <c r="B81" s="11" t="s">
        <v>44</v>
      </c>
      <c r="C81" t="str">
        <f t="shared" si="5"/>
        <v>-----AUSWAHLBLOCK 3:----- Kein Leistungsausschluss u. a.</v>
      </c>
      <c r="D81" s="19" t="str">
        <f t="shared" si="6"/>
        <v/>
      </c>
    </row>
    <row r="82" spans="2:4" x14ac:dyDescent="0.25">
      <c r="B82" s="11" t="s">
        <v>45</v>
      </c>
      <c r="C82" t="str">
        <f t="shared" si="5"/>
        <v>-----AUSWAHLBLOCK 3:----- Kein Leistungsausschluss u. a.</v>
      </c>
      <c r="D82" s="19" t="str">
        <f t="shared" si="6"/>
        <v/>
      </c>
    </row>
    <row r="83" spans="2:4" x14ac:dyDescent="0.25">
      <c r="B83" s="11" t="s">
        <v>46</v>
      </c>
      <c r="C83" t="str">
        <f t="shared" ref="C83:C93" si="7">IF(LEFT(B83,4)="----",B83,C82)</f>
        <v>-----AUSWAHLBLOCK 3:----- Kein Leistungsausschluss u. a.</v>
      </c>
      <c r="D83" s="19" t="str">
        <f t="shared" si="6"/>
        <v/>
      </c>
    </row>
    <row r="84" spans="2:4" ht="30" x14ac:dyDescent="0.25">
      <c r="B84" s="11" t="s">
        <v>101</v>
      </c>
      <c r="C84" t="str">
        <f t="shared" si="7"/>
        <v>-----AUSWAHLBLOCK 3:----- Kein Leistungsausschluss u. a.</v>
      </c>
      <c r="D84" s="19" t="str">
        <f t="shared" si="6"/>
        <v/>
      </c>
    </row>
    <row r="85" spans="2:4" x14ac:dyDescent="0.25">
      <c r="B85" s="11" t="s">
        <v>47</v>
      </c>
      <c r="C85" t="str">
        <f t="shared" si="7"/>
        <v>-----AUSWAHLBLOCK 3:----- Kein Leistungsausschluss u. a.</v>
      </c>
      <c r="D85" s="19" t="str">
        <f t="shared" si="6"/>
        <v/>
      </c>
    </row>
    <row r="86" spans="2:4" ht="30" x14ac:dyDescent="0.25">
      <c r="B86" s="11" t="s">
        <v>48</v>
      </c>
      <c r="C86" t="str">
        <f t="shared" si="7"/>
        <v>-----AUSWAHLBLOCK 3:----- Kein Leistungsausschluss u. a.</v>
      </c>
      <c r="D86" s="19" t="str">
        <f t="shared" si="6"/>
        <v/>
      </c>
    </row>
    <row r="87" spans="2:4" x14ac:dyDescent="0.25">
      <c r="B87" s="11" t="s">
        <v>49</v>
      </c>
      <c r="C87" t="str">
        <f t="shared" si="7"/>
        <v>-----AUSWAHLBLOCK 3:----- Kein Leistungsausschluss u. a.</v>
      </c>
      <c r="D87" s="19" t="str">
        <f t="shared" si="6"/>
        <v/>
      </c>
    </row>
    <row r="88" spans="2:4" x14ac:dyDescent="0.25">
      <c r="B88" s="11" t="s">
        <v>50</v>
      </c>
      <c r="C88" t="str">
        <f t="shared" si="7"/>
        <v>-----AUSWAHLBLOCK 3:----- Kein Leistungsausschluss u. a.</v>
      </c>
      <c r="D88" s="19" t="str">
        <f t="shared" si="6"/>
        <v/>
      </c>
    </row>
    <row r="89" spans="2:4" x14ac:dyDescent="0.25">
      <c r="B89" s="11" t="s">
        <v>51</v>
      </c>
      <c r="C89" t="str">
        <f t="shared" si="7"/>
        <v>-----AUSWAHLBLOCK 3:----- Kein Leistungsausschluss u. a.</v>
      </c>
      <c r="D89" s="19" t="str">
        <f t="shared" si="6"/>
        <v/>
      </c>
    </row>
    <row r="90" spans="2:4" x14ac:dyDescent="0.25">
      <c r="B90" s="11" t="s">
        <v>52</v>
      </c>
      <c r="C90" t="str">
        <f t="shared" si="7"/>
        <v>-----AUSWAHLBLOCK 3:----- Kein Leistungsausschluss u. a.</v>
      </c>
      <c r="D90" s="19" t="str">
        <f t="shared" si="6"/>
        <v/>
      </c>
    </row>
    <row r="91" spans="2:4" x14ac:dyDescent="0.25">
      <c r="B91" s="11" t="s">
        <v>53</v>
      </c>
      <c r="C91" t="str">
        <f t="shared" si="7"/>
        <v>-----AUSWAHLBLOCK 3:----- Kein Leistungsausschluss u. a.</v>
      </c>
      <c r="D91" s="19" t="str">
        <f t="shared" si="6"/>
        <v/>
      </c>
    </row>
    <row r="92" spans="2:4" x14ac:dyDescent="0.25">
      <c r="B92" s="11" t="s">
        <v>54</v>
      </c>
      <c r="C92" t="str">
        <f t="shared" si="7"/>
        <v>-----AUSWAHLBLOCK 3:----- Kein Leistungsausschluss u. a.</v>
      </c>
      <c r="D92" s="19" t="str">
        <f t="shared" si="6"/>
        <v/>
      </c>
    </row>
    <row r="93" spans="2:4" x14ac:dyDescent="0.25">
      <c r="B93" s="11" t="s">
        <v>55</v>
      </c>
      <c r="C93" t="str">
        <f t="shared" si="7"/>
        <v>-----AUSWAHLBLOCK 3:----- Kein Leistungsausschluss u. a.</v>
      </c>
      <c r="D93" s="19" t="str">
        <f t="shared" si="6"/>
        <v/>
      </c>
    </row>
    <row r="94" spans="2:4" x14ac:dyDescent="0.25">
      <c r="B94" s="47" t="s">
        <v>170</v>
      </c>
      <c r="C94" s="48" t="str">
        <f t="shared" ref="C94" si="8">IF(LEFT(B94,4)="----",B94,C93)</f>
        <v>-----AUSWAHLBLOCK 3:----- Kein Leistungsausschluss u. a.</v>
      </c>
      <c r="D94" s="19"/>
    </row>
    <row r="95" spans="2:4" x14ac:dyDescent="0.25">
      <c r="B95" s="11" t="s">
        <v>56</v>
      </c>
      <c r="C95" t="str">
        <f>IF(LEFT(B95,4)="----",B95,C93)</f>
        <v>-----AUSWAHLBLOCK 3:----- Kein Leistungsausschluss u. a.</v>
      </c>
      <c r="D95" s="19" t="str">
        <f t="shared" ref="D95:D113" si="9">IF(LEN(B95)&gt;255,LEFT(B95,255),"")</f>
        <v/>
      </c>
    </row>
    <row r="96" spans="2:4" x14ac:dyDescent="0.25">
      <c r="B96" s="11" t="s">
        <v>57</v>
      </c>
      <c r="C96" t="str">
        <f t="shared" ref="C96:C113" si="10">IF(LEFT(B96,4)="----",B96,C95)</f>
        <v>-----AUSWAHLBLOCK 3:----- Kein Leistungsausschluss u. a.</v>
      </c>
      <c r="D96" s="19" t="str">
        <f t="shared" si="9"/>
        <v/>
      </c>
    </row>
    <row r="97" spans="2:4" x14ac:dyDescent="0.25">
      <c r="B97" s="11" t="s">
        <v>58</v>
      </c>
      <c r="C97" t="str">
        <f t="shared" si="10"/>
        <v>-----AUSWAHLBLOCK 3:----- Kein Leistungsausschluss u. a.</v>
      </c>
      <c r="D97" s="19" t="str">
        <f t="shared" si="9"/>
        <v/>
      </c>
    </row>
    <row r="98" spans="2:4" x14ac:dyDescent="0.25">
      <c r="B98" s="11" t="s">
        <v>59</v>
      </c>
      <c r="C98" t="str">
        <f t="shared" si="10"/>
        <v>-----AUSWAHLBLOCK 3:----- Kein Leistungsausschluss u. a.</v>
      </c>
      <c r="D98" s="19" t="str">
        <f t="shared" si="9"/>
        <v/>
      </c>
    </row>
    <row r="99" spans="2:4" x14ac:dyDescent="0.25">
      <c r="B99" s="11" t="s">
        <v>60</v>
      </c>
      <c r="C99" t="str">
        <f t="shared" si="10"/>
        <v>-----AUSWAHLBLOCK 3:----- Kein Leistungsausschluss u. a.</v>
      </c>
      <c r="D99" s="19" t="str">
        <f t="shared" si="9"/>
        <v/>
      </c>
    </row>
    <row r="100" spans="2:4" x14ac:dyDescent="0.25">
      <c r="B100" s="11" t="s">
        <v>102</v>
      </c>
      <c r="C100" t="str">
        <f t="shared" si="10"/>
        <v>-----AUSWAHLBLOCK 3:----- Kein Leistungsausschluss u. a.</v>
      </c>
      <c r="D100" s="19" t="str">
        <f t="shared" si="9"/>
        <v/>
      </c>
    </row>
    <row r="101" spans="2:4" x14ac:dyDescent="0.25">
      <c r="B101" s="11" t="s">
        <v>103</v>
      </c>
      <c r="C101" t="str">
        <f t="shared" si="10"/>
        <v>-----AUSWAHLBLOCK 3:----- Kein Leistungsausschluss u. a.</v>
      </c>
      <c r="D101" s="19" t="str">
        <f t="shared" si="9"/>
        <v/>
      </c>
    </row>
    <row r="102" spans="2:4" ht="30" x14ac:dyDescent="0.25">
      <c r="B102" s="11" t="s">
        <v>104</v>
      </c>
      <c r="C102" t="str">
        <f t="shared" si="10"/>
        <v>-----AUSWAHLBLOCK 3:----- Kein Leistungsausschluss u. a.</v>
      </c>
      <c r="D102" s="19" t="str">
        <f t="shared" si="9"/>
        <v/>
      </c>
    </row>
    <row r="103" spans="2:4" x14ac:dyDescent="0.25">
      <c r="B103" s="11" t="s">
        <v>105</v>
      </c>
      <c r="C103" t="str">
        <f t="shared" si="10"/>
        <v>-----AUSWAHLBLOCK 3:----- Kein Leistungsausschluss u. a.</v>
      </c>
      <c r="D103" s="19" t="str">
        <f t="shared" si="9"/>
        <v/>
      </c>
    </row>
    <row r="104" spans="2:4" x14ac:dyDescent="0.25">
      <c r="B104" s="11" t="s">
        <v>61</v>
      </c>
      <c r="C104" t="str">
        <f t="shared" si="10"/>
        <v>-----AUSWAHLBLOCK 3:----- Kein Leistungsausschluss u. a.</v>
      </c>
      <c r="D104" s="19" t="str">
        <f t="shared" si="9"/>
        <v/>
      </c>
    </row>
    <row r="105" spans="2:4" x14ac:dyDescent="0.25">
      <c r="B105" s="11" t="s">
        <v>62</v>
      </c>
      <c r="C105" t="str">
        <f t="shared" si="10"/>
        <v>-----AUSWAHLBLOCK 3:----- Kein Leistungsausschluss u. a.</v>
      </c>
      <c r="D105" s="19" t="str">
        <f t="shared" si="9"/>
        <v/>
      </c>
    </row>
    <row r="106" spans="2:4" x14ac:dyDescent="0.25">
      <c r="B106" s="11" t="s">
        <v>63</v>
      </c>
      <c r="C106" t="str">
        <f t="shared" si="10"/>
        <v>-----AUSWAHLBLOCK 3:----- Kein Leistungsausschluss u. a.</v>
      </c>
      <c r="D106" s="19" t="str">
        <f t="shared" si="9"/>
        <v/>
      </c>
    </row>
    <row r="107" spans="2:4" x14ac:dyDescent="0.25">
      <c r="B107" s="11" t="s">
        <v>64</v>
      </c>
      <c r="C107" t="str">
        <f t="shared" si="10"/>
        <v>-----AUSWAHLBLOCK 3:----- Kein Leistungsausschluss u. a.</v>
      </c>
      <c r="D107" s="19" t="str">
        <f t="shared" si="9"/>
        <v/>
      </c>
    </row>
    <row r="108" spans="2:4" x14ac:dyDescent="0.25">
      <c r="B108" s="11" t="s">
        <v>65</v>
      </c>
      <c r="C108" t="str">
        <f t="shared" si="10"/>
        <v>-----AUSWAHLBLOCK 3:----- Kein Leistungsausschluss u. a.</v>
      </c>
      <c r="D108" s="19" t="str">
        <f t="shared" si="9"/>
        <v/>
      </c>
    </row>
    <row r="109" spans="2:4" x14ac:dyDescent="0.25">
      <c r="B109" s="11" t="s">
        <v>66</v>
      </c>
      <c r="C109" t="str">
        <f t="shared" si="10"/>
        <v>-----AUSWAHLBLOCK 3:----- Kein Leistungsausschluss u. a.</v>
      </c>
      <c r="D109" s="19" t="str">
        <f t="shared" si="9"/>
        <v/>
      </c>
    </row>
    <row r="110" spans="2:4" ht="30" x14ac:dyDescent="0.25">
      <c r="B110" s="50" t="s">
        <v>173</v>
      </c>
      <c r="C110" s="46" t="str">
        <f>IF(LEFT(B110,4)="----",B110,C141)</f>
        <v xml:space="preserve">-----AUSWAHLBLOCK 3:----- § 74 SGB II, Leistungsberechtigung </v>
      </c>
      <c r="D110" s="19"/>
    </row>
    <row r="111" spans="2:4" ht="30" x14ac:dyDescent="0.25">
      <c r="B111" s="50" t="s">
        <v>174</v>
      </c>
      <c r="C111" s="46" t="str">
        <f>IF(LEFT(B111,4)="----",B111,C141)</f>
        <v xml:space="preserve">-----AUSWAHLBLOCK 3:----- § 74 SGB II, Leistungsberechtigung </v>
      </c>
      <c r="D111" s="19"/>
    </row>
    <row r="112" spans="2:4" ht="60" x14ac:dyDescent="0.25">
      <c r="B112" s="11" t="s">
        <v>171</v>
      </c>
      <c r="C112" t="str">
        <f>IF(LEFT(B112,4)="----",B112,C109)</f>
        <v>-----AUSWAHLBLOCK 3:----- Kein Leistungsausschluss u. a.</v>
      </c>
      <c r="D112" s="19" t="str">
        <f t="shared" si="9"/>
        <v>§ 81 Abs. 3 S. 1 AufenthG - Erlaubnisfiktion; Achtung: Prüfung Erwerbstätigt gestattet? Gewöhnlicher Aufenthalt ? I. d. R. noch nicht vorhanden. Nach Flüchtlingsanerkennung und Zuerkennung des subsidiären Schutzes (+). Auch für Familienangehörige von Deut</v>
      </c>
    </row>
    <row r="113" spans="2:4" x14ac:dyDescent="0.25">
      <c r="B113" s="11" t="s">
        <v>106</v>
      </c>
      <c r="C113" t="str">
        <f t="shared" si="10"/>
        <v>-----AUSWAHLBLOCK 3:----- Kein Leistungsausschluss u. a.</v>
      </c>
      <c r="D113" s="19" t="str">
        <f t="shared" si="9"/>
        <v/>
      </c>
    </row>
    <row r="115" spans="2:4" x14ac:dyDescent="0.25">
      <c r="B115" s="12" t="s">
        <v>67</v>
      </c>
      <c r="C115" t="str">
        <f>IF(LEFT(B115,4)="----",B115,C113)</f>
        <v>-----AUSWAHLBLOCK 4:----- § 7 Abs. 1 S. 2 Nr. 2a SGB II Kein Aufenthaltsrecht</v>
      </c>
      <c r="D115" s="19" t="str">
        <f t="shared" si="4"/>
        <v/>
      </c>
    </row>
    <row r="116" spans="2:4" x14ac:dyDescent="0.25">
      <c r="B116" s="11" t="s">
        <v>2</v>
      </c>
      <c r="C116" t="str">
        <f t="shared" si="5"/>
        <v>-----AUSWAHLBLOCK 4:----- § 7 Abs. 1 S. 2 Nr. 2a SGB II Kein Aufenthaltsrecht</v>
      </c>
      <c r="D116" s="19" t="str">
        <f t="shared" si="4"/>
        <v/>
      </c>
    </row>
    <row r="117" spans="2:4" ht="30" x14ac:dyDescent="0.25">
      <c r="B117" s="12" t="s">
        <v>107</v>
      </c>
      <c r="C117" t="str">
        <f t="shared" si="5"/>
        <v>-----AUSWAHLBLOCK 5:----- § 7 Abs. 1 S. 1 Nr. 4 SGB II Ausschluss, da i. d. R. kein gewöhnlicher Aufenthalt (ist grundsätzlich gegeben bei befristeten Aufenthalten von längerer Dauer = &gt; 1 Jahr)</v>
      </c>
      <c r="D117" s="19" t="str">
        <f t="shared" si="4"/>
        <v/>
      </c>
    </row>
    <row r="118" spans="2:4" ht="30" x14ac:dyDescent="0.25">
      <c r="B118" s="11" t="s">
        <v>108</v>
      </c>
      <c r="C118" t="str">
        <f t="shared" si="5"/>
        <v>-----AUSWAHLBLOCK 5:----- § 7 Abs. 1 S. 1 Nr. 4 SGB II Ausschluss, da i. d. R. kein gewöhnlicher Aufenthalt (ist grundsätzlich gegeben bei befristeten Aufenthalten von längerer Dauer = &gt; 1 Jahr)</v>
      </c>
      <c r="D118" s="19" t="str">
        <f t="shared" si="4"/>
        <v/>
      </c>
    </row>
    <row r="119" spans="2:4" ht="30" x14ac:dyDescent="0.25">
      <c r="B119" s="11" t="s">
        <v>109</v>
      </c>
      <c r="C119" t="str">
        <f t="shared" si="5"/>
        <v>-----AUSWAHLBLOCK 5:----- § 7 Abs. 1 S. 1 Nr. 4 SGB II Ausschluss, da i. d. R. kein gewöhnlicher Aufenthalt (ist grundsätzlich gegeben bei befristeten Aufenthalten von längerer Dauer = &gt; 1 Jahr)</v>
      </c>
      <c r="D119" s="19" t="str">
        <f t="shared" si="4"/>
        <v/>
      </c>
    </row>
    <row r="120" spans="2:4" x14ac:dyDescent="0.25">
      <c r="B120" s="11" t="s">
        <v>68</v>
      </c>
      <c r="C120" t="str">
        <f t="shared" si="5"/>
        <v>-----AUSWAHLBLOCK 5:----- § 7 Abs. 1 S. 1 Nr. 4 SGB II Ausschluss, da i. d. R. kein gewöhnlicher Aufenthalt (ist grundsätzlich gegeben bei befristeten Aufenthalten von längerer Dauer = &gt; 1 Jahr)</v>
      </c>
      <c r="D120" s="19" t="str">
        <f t="shared" si="4"/>
        <v/>
      </c>
    </row>
    <row r="121" spans="2:4" ht="30" x14ac:dyDescent="0.25">
      <c r="B121" s="11" t="s">
        <v>110</v>
      </c>
      <c r="C121" t="str">
        <f t="shared" si="5"/>
        <v>-----AUSWAHLBLOCK 5:----- § 7 Abs. 1 S. 1 Nr. 4 SGB II Ausschluss, da i. d. R. kein gewöhnlicher Aufenthalt (ist grundsätzlich gegeben bei befristeten Aufenthalten von längerer Dauer = &gt; 1 Jahr)</v>
      </c>
      <c r="D121" s="19" t="str">
        <f t="shared" si="4"/>
        <v/>
      </c>
    </row>
    <row r="122" spans="2:4" ht="30" x14ac:dyDescent="0.25">
      <c r="B122" s="11" t="s">
        <v>111</v>
      </c>
      <c r="C122" t="str">
        <f t="shared" si="5"/>
        <v>-----AUSWAHLBLOCK 5:----- § 7 Abs. 1 S. 1 Nr. 4 SGB II Ausschluss, da i. d. R. kein gewöhnlicher Aufenthalt (ist grundsätzlich gegeben bei befristeten Aufenthalten von längerer Dauer = &gt; 1 Jahr)</v>
      </c>
      <c r="D122" s="19" t="str">
        <f t="shared" si="4"/>
        <v/>
      </c>
    </row>
    <row r="123" spans="2:4" x14ac:dyDescent="0.25">
      <c r="B123" s="11" t="s">
        <v>112</v>
      </c>
      <c r="C123" t="str">
        <f t="shared" si="5"/>
        <v>-----AUSWAHLBLOCK 5:----- § 7 Abs. 1 S. 1 Nr. 4 SGB II Ausschluss, da i. d. R. kein gewöhnlicher Aufenthalt (ist grundsätzlich gegeben bei befristeten Aufenthalten von längerer Dauer = &gt; 1 Jahr)</v>
      </c>
      <c r="D123" s="19" t="str">
        <f t="shared" si="4"/>
        <v/>
      </c>
    </row>
    <row r="124" spans="2:4" ht="30" x14ac:dyDescent="0.25">
      <c r="B124" s="11" t="s">
        <v>113</v>
      </c>
      <c r="C124" t="str">
        <f t="shared" si="5"/>
        <v>-----AUSWAHLBLOCK 5:----- § 7 Abs. 1 S. 1 Nr. 4 SGB II Ausschluss, da i. d. R. kein gewöhnlicher Aufenthalt (ist grundsätzlich gegeben bei befristeten Aufenthalten von längerer Dauer = &gt; 1 Jahr)</v>
      </c>
      <c r="D124" s="19" t="str">
        <f t="shared" si="4"/>
        <v/>
      </c>
    </row>
    <row r="125" spans="2:4" ht="14.45" customHeight="1" x14ac:dyDescent="0.25">
      <c r="B125" s="11" t="s">
        <v>114</v>
      </c>
      <c r="C125" t="str">
        <f t="shared" si="5"/>
        <v>-----AUSWAHLBLOCK 5:----- § 7 Abs. 1 S. 1 Nr. 4 SGB II Ausschluss, da i. d. R. kein gewöhnlicher Aufenthalt (ist grundsätzlich gegeben bei befristeten Aufenthalten von längerer Dauer = &gt; 1 Jahr)</v>
      </c>
      <c r="D125" s="19" t="str">
        <f t="shared" si="4"/>
        <v/>
      </c>
    </row>
    <row r="126" spans="2:4" x14ac:dyDescent="0.25">
      <c r="B126" s="11" t="s">
        <v>115</v>
      </c>
      <c r="C126" t="str">
        <f t="shared" si="5"/>
        <v>-----AUSWAHLBLOCK 5:----- § 7 Abs. 1 S. 1 Nr. 4 SGB II Ausschluss, da i. d. R. kein gewöhnlicher Aufenthalt (ist grundsätzlich gegeben bei befristeten Aufenthalten von längerer Dauer = &gt; 1 Jahr)</v>
      </c>
      <c r="D126" s="19" t="str">
        <f t="shared" si="4"/>
        <v/>
      </c>
    </row>
    <row r="127" spans="2:4" ht="45.75" thickBot="1" x14ac:dyDescent="0.3">
      <c r="B127" s="44" t="s">
        <v>162</v>
      </c>
      <c r="C127" t="str">
        <f t="shared" si="5"/>
        <v>-----AUSWAHLBLOCK 5:----- § 7 Abs. 1 S. 1 Nr. 4 SGB II Ausschluss, da i. d. R. kein gewöhnlicher Aufenthalt (ist grundsätzlich gegeben bei befristeten Aufenthalten von längerer Dauer = &gt; 1 Jahr)</v>
      </c>
      <c r="D127" s="19" t="str">
        <f t="shared" si="4"/>
        <v>§ 6 Abs. 1 AufenthG - Visum für die Durchreise oder Flughafentransit („A- und B-Visum“); Schengen-Visum für einen kurzfristigen Aufenthalt („C-Visum“) mangels gewöhnlichem Aufenthalt (§ 7 Abs. 1 S. 1 Nr. 4 SGB II); Ausnahme: U. a. als Familienangehörige v</v>
      </c>
    </row>
    <row r="128" spans="2:4" x14ac:dyDescent="0.25">
      <c r="B128" s="1"/>
    </row>
    <row r="129" spans="2:3" x14ac:dyDescent="0.25">
      <c r="B129" s="2" t="s">
        <v>120</v>
      </c>
    </row>
    <row r="130" spans="2:3" ht="15.75" thickBot="1" x14ac:dyDescent="0.3">
      <c r="B130" s="2" t="s">
        <v>8</v>
      </c>
    </row>
    <row r="131" spans="2:3" ht="15.75" thickBot="1" x14ac:dyDescent="0.3">
      <c r="B131" s="4" t="s">
        <v>163</v>
      </c>
      <c r="C131" s="17" t="s">
        <v>25</v>
      </c>
    </row>
    <row r="132" spans="2:3" ht="15.75" thickBot="1" x14ac:dyDescent="0.3">
      <c r="B132" s="2" t="s">
        <v>9</v>
      </c>
    </row>
    <row r="133" spans="2:3" ht="15" customHeight="1" thickBot="1" x14ac:dyDescent="0.3">
      <c r="B133" s="4" t="s">
        <v>164</v>
      </c>
      <c r="C133" s="17" t="s">
        <v>24</v>
      </c>
    </row>
    <row r="134" spans="2:3" ht="15.75" thickBot="1" x14ac:dyDescent="0.3">
      <c r="B134" s="2" t="s">
        <v>5</v>
      </c>
    </row>
    <row r="135" spans="2:3" ht="15.75" thickBot="1" x14ac:dyDescent="0.3">
      <c r="B135" s="4" t="s">
        <v>165</v>
      </c>
      <c r="C135" s="17" t="s">
        <v>26</v>
      </c>
    </row>
    <row r="136" spans="2:3" ht="15.75" thickBot="1" x14ac:dyDescent="0.3">
      <c r="B136" s="2" t="s">
        <v>6</v>
      </c>
    </row>
    <row r="137" spans="2:3" ht="15.75" thickBot="1" x14ac:dyDescent="0.3">
      <c r="B137" s="4" t="s">
        <v>166</v>
      </c>
      <c r="C137" s="17" t="s">
        <v>67</v>
      </c>
    </row>
    <row r="138" spans="2:3" ht="15.75" thickBot="1" x14ac:dyDescent="0.3">
      <c r="B138" s="2" t="s">
        <v>7</v>
      </c>
    </row>
    <row r="139" spans="2:3" ht="15" customHeight="1" thickBot="1" x14ac:dyDescent="0.3">
      <c r="B139" s="4" t="s">
        <v>167</v>
      </c>
      <c r="C139" s="17" t="s">
        <v>107</v>
      </c>
    </row>
    <row r="140" spans="2:3" ht="15.75" thickBot="1" x14ac:dyDescent="0.3"/>
    <row r="141" spans="2:3" ht="15.75" thickBot="1" x14ac:dyDescent="0.3">
      <c r="B141" s="4" t="s">
        <v>165</v>
      </c>
      <c r="C141" s="17" t="s">
        <v>177</v>
      </c>
    </row>
    <row r="143" spans="2:3" s="23" customFormat="1" ht="7.15" customHeight="1" x14ac:dyDescent="0.25"/>
    <row r="145" spans="2:4" ht="15.75" thickBot="1" x14ac:dyDescent="0.3">
      <c r="B145" s="2" t="s">
        <v>121</v>
      </c>
    </row>
    <row r="146" spans="2:4" x14ac:dyDescent="0.25">
      <c r="B146" s="24" t="s">
        <v>4</v>
      </c>
      <c r="D146" s="19" t="str">
        <f t="shared" ref="D146:D167" si="11">IF(LEN(B146)&gt;255,LEFT(B146,255),"")</f>
        <v/>
      </c>
    </row>
    <row r="147" spans="2:4" x14ac:dyDescent="0.25">
      <c r="B147" s="12" t="s">
        <v>132</v>
      </c>
      <c r="C147" t="str">
        <f>IF(LEFT(B147,4)="----",B147,C146)</f>
        <v>-----AUSWAHLBLOCK 1:----- Rückausnahmen nach § 7 Abs. 1 S. 3 SGB II etc., Leistungsberechtigung innerhalb der ersten 3 Monate seit Einreise</v>
      </c>
      <c r="D147" s="19" t="str">
        <f t="shared" si="11"/>
        <v/>
      </c>
    </row>
    <row r="148" spans="2:4" x14ac:dyDescent="0.25">
      <c r="B148" s="11" t="s">
        <v>123</v>
      </c>
      <c r="C148" t="str">
        <f t="shared" ref="C148:C167" si="12">IF(LEFT(B148,4)="----",B148,C147)</f>
        <v>-----AUSWAHLBLOCK 1:----- Rückausnahmen nach § 7 Abs. 1 S. 3 SGB II etc., Leistungsberechtigung innerhalb der ersten 3 Monate seit Einreise</v>
      </c>
      <c r="D148" s="19" t="str">
        <f t="shared" si="11"/>
        <v/>
      </c>
    </row>
    <row r="149" spans="2:4" ht="30" x14ac:dyDescent="0.25">
      <c r="B149" s="11" t="s">
        <v>146</v>
      </c>
      <c r="C149" t="str">
        <f t="shared" si="12"/>
        <v>-----AUSWAHLBLOCK 1:----- Rückausnahmen nach § 7 Abs. 1 S. 3 SGB II etc., Leistungsberechtigung innerhalb der ersten 3 Monate seit Einreise</v>
      </c>
      <c r="D149" s="19" t="str">
        <f t="shared" si="11"/>
        <v/>
      </c>
    </row>
    <row r="150" spans="2:4" x14ac:dyDescent="0.25">
      <c r="B150" s="11" t="s">
        <v>141</v>
      </c>
      <c r="C150" t="str">
        <f t="shared" si="12"/>
        <v>-----AUSWAHLBLOCK 1:----- Rückausnahmen nach § 7 Abs. 1 S. 3 SGB II etc., Leistungsberechtigung innerhalb der ersten 3 Monate seit Einreise</v>
      </c>
      <c r="D150" s="19" t="str">
        <f t="shared" si="11"/>
        <v/>
      </c>
    </row>
    <row r="151" spans="2:4" x14ac:dyDescent="0.25">
      <c r="B151" s="11" t="s">
        <v>124</v>
      </c>
      <c r="C151" t="str">
        <f t="shared" si="12"/>
        <v>-----AUSWAHLBLOCK 1:----- Rückausnahmen nach § 7 Abs. 1 S. 3 SGB II etc., Leistungsberechtigung innerhalb der ersten 3 Monate seit Einreise</v>
      </c>
      <c r="D151" s="19" t="str">
        <f t="shared" si="11"/>
        <v/>
      </c>
    </row>
    <row r="152" spans="2:4" x14ac:dyDescent="0.25">
      <c r="B152" s="45" t="s">
        <v>172</v>
      </c>
      <c r="C152" s="46" t="str">
        <f t="shared" ref="C152" si="13">IF(LEFT(B152,4)="----",B152,C151)</f>
        <v>-----AUSWAHLBLOCK 1:----- Rückausnahmen nach § 7 Abs. 1 S. 3 SGB II etc., Leistungsberechtigung innerhalb der ersten 3 Monate seit Einreise</v>
      </c>
      <c r="D152" s="19"/>
    </row>
    <row r="153" spans="2:4" ht="30" x14ac:dyDescent="0.25">
      <c r="B153" s="45" t="s">
        <v>173</v>
      </c>
      <c r="C153" s="46" t="str">
        <f>IF(LEFT(B153,4)="----",B153,C175)</f>
        <v xml:space="preserve">-----AUSWAHLBLOCK 1:----- § 74 SGB II, Leistungsberechtigung </v>
      </c>
      <c r="D153" s="19"/>
    </row>
    <row r="154" spans="2:4" ht="30" x14ac:dyDescent="0.25">
      <c r="B154" s="45" t="s">
        <v>174</v>
      </c>
      <c r="C154" s="46" t="str">
        <f>IF(LEFT(B154,4)="----",B154,C175)</f>
        <v xml:space="preserve">-----AUSWAHLBLOCK 1:----- § 74 SGB II, Leistungsberechtigung </v>
      </c>
      <c r="D154" s="19"/>
    </row>
    <row r="155" spans="2:4" x14ac:dyDescent="0.25">
      <c r="B155" s="11" t="s">
        <v>125</v>
      </c>
      <c r="C155" t="str">
        <f>IF(LEFT(B155,4)="----",B155,C151)</f>
        <v>-----AUSWAHLBLOCK 1:----- Rückausnahmen nach § 7 Abs. 1 S. 3 SGB II etc., Leistungsberechtigung innerhalb der ersten 3 Monate seit Einreise</v>
      </c>
      <c r="D155" s="19" t="e">
        <f>IF(LEN(#REF!)&gt;255,LEFT(#REF!,255),"")</f>
        <v>#REF!</v>
      </c>
    </row>
    <row r="156" spans="2:4" ht="30" x14ac:dyDescent="0.25">
      <c r="B156" s="11" t="s">
        <v>142</v>
      </c>
      <c r="C156" t="str">
        <f t="shared" ref="C156:C165" si="14">IF(LEFT(B155,4)="----",B155,C155)</f>
        <v>-----AUSWAHLBLOCK 1:----- Rückausnahmen nach § 7 Abs. 1 S. 3 SGB II etc., Leistungsberechtigung innerhalb der ersten 3 Monate seit Einreise</v>
      </c>
      <c r="D156" s="19" t="str">
        <f>IF(LEN(B155)&gt;255,LEFT(B155,255),"")</f>
        <v/>
      </c>
    </row>
    <row r="157" spans="2:4" x14ac:dyDescent="0.25">
      <c r="B157" s="11" t="s">
        <v>126</v>
      </c>
      <c r="C157" t="str">
        <f t="shared" si="14"/>
        <v>-----AUSWAHLBLOCK 1:----- Rückausnahmen nach § 7 Abs. 1 S. 3 SGB II etc., Leistungsberechtigung innerhalb der ersten 3 Monate seit Einreise</v>
      </c>
      <c r="D157" s="19" t="str">
        <f>IF(LEN(B156)&gt;255,LEFT(B156,255),"")</f>
        <v/>
      </c>
    </row>
    <row r="158" spans="2:4" ht="30" x14ac:dyDescent="0.25">
      <c r="B158" s="11" t="s">
        <v>127</v>
      </c>
      <c r="C158" t="str">
        <f t="shared" si="14"/>
        <v>-----AUSWAHLBLOCK 1:----- Rückausnahmen nach § 7 Abs. 1 S. 3 SGB II etc., Leistungsberechtigung innerhalb der ersten 3 Monate seit Einreise</v>
      </c>
      <c r="D158" s="19" t="str">
        <f>IF(LEN(B157)&gt;255,LEFT(B157,255),"")</f>
        <v/>
      </c>
    </row>
    <row r="159" spans="2:4" ht="45" x14ac:dyDescent="0.25">
      <c r="B159" s="11" t="s">
        <v>143</v>
      </c>
      <c r="C159" t="str">
        <f t="shared" si="14"/>
        <v>-----AUSWAHLBLOCK 1:----- Rückausnahmen nach § 7 Abs. 1 S. 3 SGB II etc., Leistungsberechtigung innerhalb der ersten 3 Monate seit Einreise</v>
      </c>
      <c r="D159" s="19" t="str">
        <f>IF(LEN(B159)&gt;255,LEFT(B159,255),"")</f>
        <v>§ 7 Abs. 1 S. 3 SGB II, § 25 Abs. 5 AufenthG, minderj. Kind mit AE nach § 25 Abs. 5 AufenthG, das &lt; 18 Monate geduldet ist, aber in einer BG mit mind. einem Elternteil lebt, das ebenfalls eine AE nach § 25 Abs. 5 AufenthG hat und ≥ 18 Monate geduldet ist;</v>
      </c>
    </row>
    <row r="160" spans="2:4" x14ac:dyDescent="0.25">
      <c r="B160" s="11" t="s">
        <v>128</v>
      </c>
      <c r="C160" t="str">
        <f t="shared" si="14"/>
        <v>-----AUSWAHLBLOCK 1:----- Rückausnahmen nach § 7 Abs. 1 S. 3 SGB II etc., Leistungsberechtigung innerhalb der ersten 3 Monate seit Einreise</v>
      </c>
    </row>
    <row r="161" spans="2:4" x14ac:dyDescent="0.25">
      <c r="B161" s="11" t="s">
        <v>129</v>
      </c>
      <c r="C161" t="str">
        <f t="shared" si="14"/>
        <v>-----AUSWAHLBLOCK 1:----- Rückausnahmen nach § 7 Abs. 1 S. 3 SGB II etc., Leistungsberechtigung innerhalb der ersten 3 Monate seit Einreise</v>
      </c>
      <c r="D161" s="19" t="str">
        <f>IF(LEN(B160)&gt;255,LEFT(B160,255),"")</f>
        <v/>
      </c>
    </row>
    <row r="162" spans="2:4" x14ac:dyDescent="0.25">
      <c r="B162" s="11" t="s">
        <v>130</v>
      </c>
      <c r="C162" t="str">
        <f t="shared" si="14"/>
        <v>-----AUSWAHLBLOCK 1:----- Rückausnahmen nach § 7 Abs. 1 S. 3 SGB II etc., Leistungsberechtigung innerhalb der ersten 3 Monate seit Einreise</v>
      </c>
      <c r="D162" s="19" t="str">
        <f>IF(LEN(B161)&gt;255,LEFT(B161,255),"")</f>
        <v/>
      </c>
    </row>
    <row r="163" spans="2:4" x14ac:dyDescent="0.25">
      <c r="B163" s="11" t="s">
        <v>144</v>
      </c>
      <c r="C163" t="str">
        <f t="shared" si="14"/>
        <v>-----AUSWAHLBLOCK 1:----- Rückausnahmen nach § 7 Abs. 1 S. 3 SGB II etc., Leistungsberechtigung innerhalb der ersten 3 Monate seit Einreise</v>
      </c>
      <c r="D163" s="19" t="str">
        <f>IF(LEN(B162)&gt;255,LEFT(B162,255),"")</f>
        <v/>
      </c>
    </row>
    <row r="164" spans="2:4" ht="60" x14ac:dyDescent="0.25">
      <c r="B164" s="11" t="s">
        <v>145</v>
      </c>
      <c r="C164" t="str">
        <f t="shared" si="14"/>
        <v>-----AUSWAHLBLOCK 1:----- Rückausnahmen nach § 7 Abs. 1 S. 3 SGB II etc., Leistungsberechtigung innerhalb der ersten 3 Monate seit Einreise</v>
      </c>
      <c r="D164" s="19" t="str">
        <f>IF(LEN(B163)&gt;255,LEFT(B163,255),"")</f>
        <v/>
      </c>
    </row>
    <row r="165" spans="2:4" ht="18.75" customHeight="1" x14ac:dyDescent="0.25">
      <c r="C165" t="str">
        <f t="shared" si="14"/>
        <v>-----AUSWAHLBLOCK 1:----- Rückausnahmen nach § 7 Abs. 1 S. 3 SGB II etc., Leistungsberechtigung innerhalb der ersten 3 Monate seit Einreise</v>
      </c>
      <c r="D165" s="19" t="str">
        <f>IF(LEN(B164)&gt;255,LEFT(B164,255),"")</f>
        <v>Familienangehörige eines Ausländers, der einen SGB II-leistungsberechtigenden Aufenthaltstitel nach dem 5. Abschnitt, Zweites Kapitel AufenthG (§§ 22-26 AufenthG) besitzt, mit Einreisevisum zum Zwecke des Familiennachzugs in Deutschland einreisen und ihne</v>
      </c>
    </row>
    <row r="166" spans="2:4" x14ac:dyDescent="0.25">
      <c r="B166" s="12" t="s">
        <v>133</v>
      </c>
      <c r="C166" t="str">
        <f>IF(LEFT(B166,4)="----",B166,C165)</f>
        <v>-----AUSWAHLBLOCK 2:----- § 7 Abs. 1 S. 2 Nr. 1 SGB II grundsätzlicher 3-Monats-Ausschluss seit Einreise</v>
      </c>
      <c r="D166" s="19" t="str">
        <f t="shared" si="11"/>
        <v/>
      </c>
    </row>
    <row r="167" spans="2:4" ht="15.75" thickBot="1" x14ac:dyDescent="0.3">
      <c r="B167" s="25" t="s">
        <v>131</v>
      </c>
      <c r="C167" t="str">
        <f t="shared" si="12"/>
        <v>-----AUSWAHLBLOCK 2:----- § 7 Abs. 1 S. 2 Nr. 1 SGB II grundsätzlicher 3-Monats-Ausschluss seit Einreise</v>
      </c>
      <c r="D167" s="19" t="str">
        <f t="shared" si="11"/>
        <v/>
      </c>
    </row>
    <row r="168" spans="2:4" x14ac:dyDescent="0.25">
      <c r="B168" s="1"/>
    </row>
    <row r="169" spans="2:4" x14ac:dyDescent="0.25">
      <c r="B169" s="2" t="s">
        <v>134</v>
      </c>
    </row>
    <row r="170" spans="2:4" ht="15.75" thickBot="1" x14ac:dyDescent="0.3">
      <c r="B170" s="2" t="s">
        <v>135</v>
      </c>
    </row>
    <row r="171" spans="2:4" ht="15.75" thickBot="1" x14ac:dyDescent="0.3">
      <c r="B171" s="4" t="s">
        <v>168</v>
      </c>
      <c r="C171" s="17" t="s">
        <v>132</v>
      </c>
    </row>
    <row r="172" spans="2:4" ht="15.75" thickBot="1" x14ac:dyDescent="0.3">
      <c r="B172" s="2" t="s">
        <v>136</v>
      </c>
    </row>
    <row r="173" spans="2:4" ht="15.75" thickBot="1" x14ac:dyDescent="0.3">
      <c r="B173" s="4" t="s">
        <v>169</v>
      </c>
      <c r="C173" s="17" t="s">
        <v>133</v>
      </c>
    </row>
    <row r="174" spans="2:4" ht="15.75" thickBot="1" x14ac:dyDescent="0.3"/>
    <row r="175" spans="2:4" ht="15.75" thickBot="1" x14ac:dyDescent="0.3">
      <c r="B175" s="4" t="s">
        <v>165</v>
      </c>
      <c r="C175" s="17" t="s">
        <v>179</v>
      </c>
    </row>
  </sheetData>
  <sheetProtection selectLockedCells="1" selectUnlockedCells="1"/>
  <pageMargins left="0.7" right="0.7" top="0.78740157499999996" bottom="0.78740157499999996"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61"/>
  <sheetViews>
    <sheetView topLeftCell="A19" zoomScale="85" zoomScaleNormal="85" workbookViewId="0">
      <selection activeCell="E19" sqref="E19"/>
    </sheetView>
  </sheetViews>
  <sheetFormatPr baseColWidth="10" defaultRowHeight="15" x14ac:dyDescent="0.25"/>
  <cols>
    <col min="1" max="1" width="78.140625" customWidth="1"/>
    <col min="2" max="2" width="28.85546875" customWidth="1"/>
    <col min="3" max="3" width="40.140625" style="70" customWidth="1"/>
    <col min="4" max="4" width="62.5703125" style="70" customWidth="1"/>
    <col min="5" max="5" width="58.28515625" customWidth="1"/>
    <col min="6" max="6" width="44.7109375" customWidth="1"/>
    <col min="7" max="7" width="44.5703125" customWidth="1"/>
  </cols>
  <sheetData>
    <row r="1" spans="1:4" s="59" customFormat="1" ht="26.25" customHeight="1" x14ac:dyDescent="0.4">
      <c r="A1" s="76" t="s">
        <v>309</v>
      </c>
      <c r="C1" s="64"/>
      <c r="D1" s="64"/>
    </row>
    <row r="2" spans="1:4" s="1" customFormat="1" ht="50.1" customHeight="1" x14ac:dyDescent="0.25">
      <c r="A2" s="79" t="s">
        <v>320</v>
      </c>
      <c r="B2" s="80" t="s">
        <v>310</v>
      </c>
      <c r="C2" s="81" t="s">
        <v>316</v>
      </c>
    </row>
    <row r="3" spans="1:4" s="1" customFormat="1" ht="50.1" customHeight="1" x14ac:dyDescent="0.25">
      <c r="A3" s="104"/>
      <c r="B3" s="67" t="str">
        <f>IF(VERFÜGUNG!$B$28='Daten &lt; 3 Monate'!A3,"JA","NEIN")</f>
        <v>NEIN</v>
      </c>
      <c r="C3" s="105">
        <v>0</v>
      </c>
    </row>
    <row r="4" spans="1:4" s="1" customFormat="1" ht="99.95" customHeight="1" x14ac:dyDescent="0.25">
      <c r="A4" s="60" t="s">
        <v>132</v>
      </c>
      <c r="B4" s="67" t="str">
        <f>IF(VERFÜGUNG!$B$28='Daten &lt; 3 Monate'!A4,"JA","NEIN")</f>
        <v>NEIN</v>
      </c>
      <c r="C4" s="66">
        <v>0</v>
      </c>
    </row>
    <row r="5" spans="1:4" s="1" customFormat="1" ht="99.95" customHeight="1" x14ac:dyDescent="0.25">
      <c r="A5" s="61" t="s">
        <v>123</v>
      </c>
      <c r="B5" s="67" t="str">
        <f>IF(VERFÜGUNG!$B$28='Daten &lt; 3 Monate'!A5,"JA","NEIN")</f>
        <v>NEIN</v>
      </c>
      <c r="C5" s="68">
        <v>1</v>
      </c>
    </row>
    <row r="6" spans="1:4" s="1" customFormat="1" ht="99.95" customHeight="1" x14ac:dyDescent="0.25">
      <c r="A6" s="61" t="s">
        <v>146</v>
      </c>
      <c r="B6" s="67" t="str">
        <f>IF(VERFÜGUNG!$B$28='Daten &lt; 3 Monate'!A6,"JA","NEIN")</f>
        <v>NEIN</v>
      </c>
      <c r="C6" s="68">
        <v>1</v>
      </c>
    </row>
    <row r="7" spans="1:4" s="1" customFormat="1" ht="99.95" customHeight="1" x14ac:dyDescent="0.25">
      <c r="A7" s="61" t="s">
        <v>141</v>
      </c>
      <c r="B7" s="67" t="str">
        <f>IF(VERFÜGUNG!$B$28='Daten &lt; 3 Monate'!A7,"JA","NEIN")</f>
        <v>NEIN</v>
      </c>
      <c r="C7" s="68">
        <v>1</v>
      </c>
    </row>
    <row r="8" spans="1:4" s="1" customFormat="1" ht="99.95" customHeight="1" x14ac:dyDescent="0.25">
      <c r="A8" s="61" t="s">
        <v>124</v>
      </c>
      <c r="B8" s="67" t="str">
        <f>IF(VERFÜGUNG!$B$28='Daten &lt; 3 Monate'!A8,"JA","NEIN")</f>
        <v>NEIN</v>
      </c>
      <c r="C8" s="68">
        <v>1</v>
      </c>
    </row>
    <row r="9" spans="1:4" s="1" customFormat="1" ht="99.95" customHeight="1" x14ac:dyDescent="0.25">
      <c r="A9" s="82" t="s">
        <v>172</v>
      </c>
      <c r="B9" s="67" t="str">
        <f>IF(VERFÜGUNG!$B$28='Daten &lt; 3 Monate'!A9,"JA","NEIN")</f>
        <v>NEIN</v>
      </c>
      <c r="C9" s="74">
        <v>3</v>
      </c>
    </row>
    <row r="10" spans="1:4" s="1" customFormat="1" ht="99.95" customHeight="1" x14ac:dyDescent="0.25">
      <c r="A10" s="82" t="s">
        <v>173</v>
      </c>
      <c r="B10" s="67" t="str">
        <f>IF(VERFÜGUNG!$B$28='Daten &lt; 3 Monate'!A10,"JA","NEIN")</f>
        <v>NEIN</v>
      </c>
      <c r="C10" s="74">
        <v>3</v>
      </c>
    </row>
    <row r="11" spans="1:4" s="1" customFormat="1" ht="99.95" customHeight="1" x14ac:dyDescent="0.25">
      <c r="A11" s="82" t="s">
        <v>174</v>
      </c>
      <c r="B11" s="67" t="str">
        <f>IF(VERFÜGUNG!$B$28='Daten &lt; 3 Monate'!A11,"JA","NEIN")</f>
        <v>NEIN</v>
      </c>
      <c r="C11" s="74">
        <v>3</v>
      </c>
    </row>
    <row r="12" spans="1:4" s="1" customFormat="1" ht="99.95" customHeight="1" x14ac:dyDescent="0.25">
      <c r="A12" s="61" t="s">
        <v>125</v>
      </c>
      <c r="B12" s="67" t="str">
        <f>IF(VERFÜGUNG!$B$28='Daten &lt; 3 Monate'!A12,"JA","NEIN")</f>
        <v>NEIN</v>
      </c>
      <c r="C12" s="68">
        <v>1</v>
      </c>
    </row>
    <row r="13" spans="1:4" s="1" customFormat="1" ht="99.95" customHeight="1" x14ac:dyDescent="0.25">
      <c r="A13" s="61" t="s">
        <v>142</v>
      </c>
      <c r="B13" s="67" t="str">
        <f>IF(VERFÜGUNG!$B$28='Daten &lt; 3 Monate'!A13,"JA","NEIN")</f>
        <v>NEIN</v>
      </c>
      <c r="C13" s="68">
        <v>1</v>
      </c>
    </row>
    <row r="14" spans="1:4" s="1" customFormat="1" ht="99.95" customHeight="1" x14ac:dyDescent="0.25">
      <c r="A14" s="61" t="s">
        <v>126</v>
      </c>
      <c r="B14" s="67" t="str">
        <f>IF(VERFÜGUNG!$B$28='Daten &lt; 3 Monate'!A14,"JA","NEIN")</f>
        <v>NEIN</v>
      </c>
      <c r="C14" s="68">
        <v>1</v>
      </c>
    </row>
    <row r="15" spans="1:4" s="1" customFormat="1" ht="99.95" customHeight="1" x14ac:dyDescent="0.25">
      <c r="A15" s="61" t="s">
        <v>127</v>
      </c>
      <c r="B15" s="67" t="str">
        <f>IF(VERFÜGUNG!$B$28='Daten &lt; 3 Monate'!A15,"JA","NEIN")</f>
        <v>NEIN</v>
      </c>
      <c r="C15" s="68">
        <v>1</v>
      </c>
    </row>
    <row r="16" spans="1:4" s="1" customFormat="1" ht="99.95" customHeight="1" x14ac:dyDescent="0.25">
      <c r="A16" s="61" t="s">
        <v>143</v>
      </c>
      <c r="B16" s="67" t="str">
        <f>IF(VERFÜGUNG!$B$28='Daten &lt; 3 Monate'!A16,"JA","NEIN")</f>
        <v>NEIN</v>
      </c>
      <c r="C16" s="68">
        <v>1</v>
      </c>
    </row>
    <row r="17" spans="1:3" s="1" customFormat="1" ht="99.95" customHeight="1" x14ac:dyDescent="0.25">
      <c r="A17" s="61" t="s">
        <v>128</v>
      </c>
      <c r="B17" s="67" t="str">
        <f>IF(VERFÜGUNG!$B$28='Daten &lt; 3 Monate'!A17,"JA","NEIN")</f>
        <v>NEIN</v>
      </c>
      <c r="C17" s="68">
        <v>1</v>
      </c>
    </row>
    <row r="18" spans="1:3" s="1" customFormat="1" ht="99.95" customHeight="1" x14ac:dyDescent="0.25">
      <c r="A18" s="61" t="s">
        <v>129</v>
      </c>
      <c r="B18" s="67" t="str">
        <f>IF(VERFÜGUNG!$B$28='Daten &lt; 3 Monate'!A18,"JA","NEIN")</f>
        <v>NEIN</v>
      </c>
      <c r="C18" s="68">
        <v>1</v>
      </c>
    </row>
    <row r="19" spans="1:3" s="1" customFormat="1" ht="99.95" customHeight="1" x14ac:dyDescent="0.25">
      <c r="A19" s="61" t="s">
        <v>130</v>
      </c>
      <c r="B19" s="67" t="str">
        <f>IF(VERFÜGUNG!$B$28='Daten &lt; 3 Monate'!A19,"JA","NEIN")</f>
        <v>NEIN</v>
      </c>
      <c r="C19" s="68">
        <v>1</v>
      </c>
    </row>
    <row r="20" spans="1:3" s="1" customFormat="1" ht="99.95" customHeight="1" x14ac:dyDescent="0.25">
      <c r="A20" s="61" t="s">
        <v>324</v>
      </c>
      <c r="B20" s="67" t="str">
        <f>IF(VERFÜGUNG!$B$28='Daten &lt; 3 Monate'!A20,"JA","NEIN")</f>
        <v>NEIN</v>
      </c>
      <c r="C20" s="68">
        <v>1</v>
      </c>
    </row>
    <row r="21" spans="1:3" s="1" customFormat="1" ht="99.95" customHeight="1" x14ac:dyDescent="0.25">
      <c r="A21" s="61" t="s">
        <v>144</v>
      </c>
      <c r="B21" s="67" t="str">
        <f>IF(VERFÜGUNG!$B$28='Daten &lt; 3 Monate'!A21,"JA","NEIN")</f>
        <v>NEIN</v>
      </c>
      <c r="C21" s="68">
        <v>1</v>
      </c>
    </row>
    <row r="22" spans="1:3" s="1" customFormat="1" ht="99.95" customHeight="1" x14ac:dyDescent="0.25">
      <c r="A22" s="61" t="s">
        <v>326</v>
      </c>
      <c r="B22" s="67" t="str">
        <f>IF(VERFÜGUNG!$B$28='Daten &lt; 3 Monate'!A22,"JA","NEIN")</f>
        <v>JA</v>
      </c>
      <c r="C22" s="68">
        <v>1</v>
      </c>
    </row>
    <row r="23" spans="1:3" s="1" customFormat="1" ht="99.95" customHeight="1" x14ac:dyDescent="0.25">
      <c r="A23" s="61"/>
      <c r="B23" s="67" t="str">
        <f>IF(VERFÜGUNG!$B$28='Daten &lt; 3 Monate'!A23,"JA","NEIN")</f>
        <v>NEIN</v>
      </c>
      <c r="C23" s="68">
        <v>0</v>
      </c>
    </row>
    <row r="24" spans="1:3" s="1" customFormat="1" ht="99.95" customHeight="1" x14ac:dyDescent="0.25">
      <c r="A24" s="60" t="s">
        <v>133</v>
      </c>
      <c r="B24" s="67" t="str">
        <f>IF(VERFÜGUNG!$B$28='Daten &lt; 3 Monate'!A24,"JA","NEIN")</f>
        <v>NEIN</v>
      </c>
      <c r="C24" s="66">
        <v>0</v>
      </c>
    </row>
    <row r="25" spans="1:3" s="1" customFormat="1" ht="99.95" customHeight="1" x14ac:dyDescent="0.25">
      <c r="A25" s="62" t="s">
        <v>131</v>
      </c>
      <c r="B25" s="67" t="str">
        <f>IF(VERFÜGUNG!$B$28='Daten &lt; 3 Monate'!A25,"JA","NEIN")</f>
        <v>NEIN</v>
      </c>
      <c r="C25" s="69">
        <v>2</v>
      </c>
    </row>
    <row r="26" spans="1:3" ht="99.95" customHeight="1" x14ac:dyDescent="0.25">
      <c r="B26" s="67" t="str">
        <f>IF(VERFÜGUNG!$B$28='Daten &lt; 3 Monate'!A26,"JA","NEIN")</f>
        <v>NEIN</v>
      </c>
      <c r="C26" s="68">
        <v>0</v>
      </c>
    </row>
    <row r="27" spans="1:3" ht="99.95" customHeight="1" x14ac:dyDescent="0.25">
      <c r="B27" s="67" t="str">
        <f>IF(VERFÜGUNG!$B$28='Daten &lt; 3 Monate'!A27,"JA","NEIN")</f>
        <v>NEIN</v>
      </c>
      <c r="C27" s="68">
        <v>0</v>
      </c>
    </row>
    <row r="28" spans="1:3" ht="99.95" customHeight="1" x14ac:dyDescent="0.25">
      <c r="B28" s="67" t="str">
        <f>IF(VERFÜGUNG!$B$28='Daten &lt; 3 Monate'!A28,"JA","NEIN")</f>
        <v>NEIN</v>
      </c>
      <c r="C28" s="68">
        <v>0</v>
      </c>
    </row>
    <row r="29" spans="1:3" ht="99.95" customHeight="1" x14ac:dyDescent="0.25">
      <c r="B29" s="67" t="str">
        <f>IF(VERFÜGUNG!$B$28='Daten &lt; 3 Monate'!A29,"JA","NEIN")</f>
        <v>NEIN</v>
      </c>
      <c r="C29" s="68">
        <v>0</v>
      </c>
    </row>
    <row r="30" spans="1:3" ht="99.95" customHeight="1" x14ac:dyDescent="0.25">
      <c r="B30" s="67" t="str">
        <f>IF(VERFÜGUNG!$B$28='Daten &lt; 3 Monate'!A30,"JA","NEIN")</f>
        <v>NEIN</v>
      </c>
      <c r="C30" s="68">
        <v>0</v>
      </c>
    </row>
    <row r="31" spans="1:3" ht="99.95" customHeight="1" x14ac:dyDescent="0.25">
      <c r="B31" s="67" t="str">
        <f>IF(VERFÜGUNG!$B$28='Daten &lt; 3 Monate'!A31,"JA","NEIN")</f>
        <v>NEIN</v>
      </c>
      <c r="C31" s="68">
        <v>0</v>
      </c>
    </row>
    <row r="32" spans="1:3" ht="99.95" customHeight="1" x14ac:dyDescent="0.25">
      <c r="B32" s="67" t="str">
        <f>IF(VERFÜGUNG!$B$28='Daten &lt; 3 Monate'!A32,"JA","NEIN")</f>
        <v>NEIN</v>
      </c>
      <c r="C32" s="68">
        <v>0</v>
      </c>
    </row>
    <row r="33" spans="2:3" ht="99.95" customHeight="1" x14ac:dyDescent="0.25">
      <c r="B33" s="67" t="str">
        <f>IF(VERFÜGUNG!$B$28='Daten &lt; 3 Monate'!A33,"JA","NEIN")</f>
        <v>NEIN</v>
      </c>
      <c r="C33" s="68">
        <v>0</v>
      </c>
    </row>
    <row r="34" spans="2:3" ht="99.95" customHeight="1" x14ac:dyDescent="0.25">
      <c r="B34" s="67" t="str">
        <f>IF(VERFÜGUNG!$B$28='Daten &lt; 3 Monate'!A34,"JA","NEIN")</f>
        <v>NEIN</v>
      </c>
      <c r="C34" s="68">
        <v>0</v>
      </c>
    </row>
    <row r="35" spans="2:3" ht="99.95" customHeight="1" x14ac:dyDescent="0.25">
      <c r="B35" s="67" t="str">
        <f>IF(VERFÜGUNG!$B$28='Daten &lt; 3 Monate'!A35,"JA","NEIN")</f>
        <v>NEIN</v>
      </c>
      <c r="C35" s="68">
        <v>0</v>
      </c>
    </row>
    <row r="36" spans="2:3" ht="99.95" customHeight="1" x14ac:dyDescent="0.25">
      <c r="B36" s="67" t="str">
        <f>IF(VERFÜGUNG!$B$28='Daten &lt; 3 Monate'!A36,"JA","NEIN")</f>
        <v>NEIN</v>
      </c>
      <c r="C36" s="68">
        <v>0</v>
      </c>
    </row>
    <row r="37" spans="2:3" ht="99.95" customHeight="1" x14ac:dyDescent="0.25">
      <c r="B37" s="67" t="str">
        <f>IF(VERFÜGUNG!$B$28='Daten &lt; 3 Monate'!A37,"JA","NEIN")</f>
        <v>NEIN</v>
      </c>
      <c r="C37" s="68">
        <v>0</v>
      </c>
    </row>
    <row r="38" spans="2:3" ht="99.95" customHeight="1" x14ac:dyDescent="0.25">
      <c r="B38" s="67" t="str">
        <f>IF(VERFÜGUNG!$B$28='Daten &lt; 3 Monate'!A38,"JA","NEIN")</f>
        <v>NEIN</v>
      </c>
      <c r="C38" s="68">
        <v>0</v>
      </c>
    </row>
    <row r="39" spans="2:3" ht="99.95" customHeight="1" x14ac:dyDescent="0.25">
      <c r="B39" s="67" t="str">
        <f>IF(VERFÜGUNG!$B$28='Daten &lt; 3 Monate'!A39,"JA","NEIN")</f>
        <v>NEIN</v>
      </c>
      <c r="C39" s="68">
        <v>0</v>
      </c>
    </row>
    <row r="40" spans="2:3" ht="99.95" customHeight="1" x14ac:dyDescent="0.25">
      <c r="B40" s="67" t="str">
        <f>IF(VERFÜGUNG!$B$28='Daten &lt; 3 Monate'!A40,"JA","NEIN")</f>
        <v>NEIN</v>
      </c>
      <c r="C40" s="68">
        <v>0</v>
      </c>
    </row>
    <row r="41" spans="2:3" ht="99.95" customHeight="1" x14ac:dyDescent="0.25">
      <c r="B41" s="67" t="str">
        <f>IF(VERFÜGUNG!$B$28='Daten &lt; 3 Monate'!A41,"JA","NEIN")</f>
        <v>NEIN</v>
      </c>
      <c r="C41" s="68">
        <v>0</v>
      </c>
    </row>
    <row r="42" spans="2:3" ht="99.95" customHeight="1" x14ac:dyDescent="0.25">
      <c r="B42" s="67" t="str">
        <f>IF(VERFÜGUNG!$B$28='Daten &lt; 3 Monate'!A42,"JA","NEIN")</f>
        <v>NEIN</v>
      </c>
      <c r="C42" s="68">
        <v>0</v>
      </c>
    </row>
    <row r="43" spans="2:3" ht="99.95" customHeight="1" x14ac:dyDescent="0.25">
      <c r="B43" s="67" t="str">
        <f>IF(VERFÜGUNG!$B$28='Daten &lt; 3 Monate'!A43,"JA","NEIN")</f>
        <v>NEIN</v>
      </c>
      <c r="C43" s="68">
        <v>0</v>
      </c>
    </row>
    <row r="44" spans="2:3" ht="99.95" customHeight="1" x14ac:dyDescent="0.25">
      <c r="B44" s="67" t="str">
        <f>IF(VERFÜGUNG!$B$28='Daten &lt; 3 Monate'!A44,"JA","NEIN")</f>
        <v>NEIN</v>
      </c>
      <c r="C44" s="68">
        <v>0</v>
      </c>
    </row>
    <row r="45" spans="2:3" ht="99.95" customHeight="1" x14ac:dyDescent="0.25">
      <c r="B45" s="67" t="str">
        <f>IF(VERFÜGUNG!$B$28='Daten &lt; 3 Monate'!A45,"JA","NEIN")</f>
        <v>NEIN</v>
      </c>
      <c r="C45" s="68">
        <v>0</v>
      </c>
    </row>
    <row r="46" spans="2:3" ht="99.95" customHeight="1" x14ac:dyDescent="0.25">
      <c r="B46" s="67" t="str">
        <f>IF(VERFÜGUNG!$B$28='Daten &lt; 3 Monate'!A46,"JA","NEIN")</f>
        <v>NEIN</v>
      </c>
      <c r="C46" s="68">
        <v>0</v>
      </c>
    </row>
    <row r="47" spans="2:3" ht="99.95" customHeight="1" x14ac:dyDescent="0.25">
      <c r="B47" s="67" t="str">
        <f>IF(VERFÜGUNG!$B$28='Daten &lt; 3 Monate'!A47,"JA","NEIN")</f>
        <v>NEIN</v>
      </c>
      <c r="C47" s="68">
        <v>0</v>
      </c>
    </row>
    <row r="48" spans="2:3" ht="99.95" customHeight="1" x14ac:dyDescent="0.25">
      <c r="B48" s="67" t="str">
        <f>IF(VERFÜGUNG!$B$28='Daten &lt; 3 Monate'!A48,"JA","NEIN")</f>
        <v>NEIN</v>
      </c>
      <c r="C48" s="68">
        <v>0</v>
      </c>
    </row>
    <row r="49" spans="1:4" ht="99.95" customHeight="1" x14ac:dyDescent="0.25"/>
    <row r="50" spans="1:4" ht="31.5" x14ac:dyDescent="0.25">
      <c r="A50" s="87" t="s">
        <v>317</v>
      </c>
      <c r="B50" s="88" t="s">
        <v>318</v>
      </c>
      <c r="C50" s="89" t="s">
        <v>311</v>
      </c>
      <c r="D50" s="90" t="s">
        <v>319</v>
      </c>
    </row>
    <row r="51" spans="1:4" ht="99.95" customHeight="1" x14ac:dyDescent="0.25">
      <c r="A51" s="83">
        <f>VLOOKUP("JA",B4:C48,2,FALSE)</f>
        <v>1</v>
      </c>
      <c r="B51" s="85">
        <v>0</v>
      </c>
      <c r="C51" s="86" t="s">
        <v>312</v>
      </c>
      <c r="D51" s="84" t="str">
        <f>VLOOKUP(A51,B51:C56,2,FALSE)</f>
        <v>Rückausnahme nach § 7 Abs. 1 S. 3 SGB II etc., Leistungsberechtigung innerhalb der ersten drei Monate seit Einreise</v>
      </c>
    </row>
    <row r="52" spans="1:4" ht="99.95" customHeight="1" x14ac:dyDescent="0.25">
      <c r="A52" s="1"/>
      <c r="B52" s="75">
        <v>1</v>
      </c>
      <c r="C52" s="73" t="s">
        <v>313</v>
      </c>
      <c r="D52" s="1"/>
    </row>
    <row r="53" spans="1:4" ht="99.95" customHeight="1" x14ac:dyDescent="0.25">
      <c r="A53" s="1"/>
      <c r="B53" s="75">
        <v>2</v>
      </c>
      <c r="C53" s="73" t="s">
        <v>314</v>
      </c>
      <c r="D53" s="1"/>
    </row>
    <row r="54" spans="1:4" ht="99.95" customHeight="1" x14ac:dyDescent="0.25">
      <c r="A54" s="1"/>
      <c r="B54" s="75">
        <v>3</v>
      </c>
      <c r="C54" s="73" t="s">
        <v>315</v>
      </c>
      <c r="D54" s="1"/>
    </row>
    <row r="55" spans="1:4" ht="99.95" customHeight="1" x14ac:dyDescent="0.25">
      <c r="A55" s="1"/>
      <c r="B55" s="75">
        <v>4</v>
      </c>
      <c r="C55" s="73"/>
      <c r="D55" s="1"/>
    </row>
    <row r="56" spans="1:4" ht="99.95" customHeight="1" x14ac:dyDescent="0.25">
      <c r="A56" s="1"/>
      <c r="B56" s="75">
        <v>5</v>
      </c>
      <c r="C56" s="73"/>
      <c r="D56" s="1"/>
    </row>
    <row r="57" spans="1:4" ht="99.95" customHeight="1" x14ac:dyDescent="0.25">
      <c r="A57" s="1"/>
      <c r="B57" s="75">
        <v>6</v>
      </c>
      <c r="C57" s="73"/>
      <c r="D57" s="1"/>
    </row>
    <row r="58" spans="1:4" ht="99.95" customHeight="1" x14ac:dyDescent="0.25">
      <c r="A58" s="1"/>
      <c r="B58" s="75">
        <v>7</v>
      </c>
      <c r="C58" s="73"/>
      <c r="D58" s="1"/>
    </row>
    <row r="59" spans="1:4" ht="99.95" customHeight="1" x14ac:dyDescent="0.25">
      <c r="A59" s="1"/>
      <c r="B59" s="75">
        <v>8</v>
      </c>
      <c r="C59" s="73"/>
      <c r="D59" s="1"/>
    </row>
    <row r="60" spans="1:4" ht="99.95" customHeight="1" x14ac:dyDescent="0.25">
      <c r="A60" s="1"/>
      <c r="B60" s="75">
        <v>9</v>
      </c>
      <c r="C60" s="73"/>
      <c r="D60" s="1"/>
    </row>
    <row r="61" spans="1:4" ht="99.95" customHeight="1" x14ac:dyDescent="0.25">
      <c r="A61" s="1"/>
      <c r="B61" s="75">
        <v>10</v>
      </c>
      <c r="C61" s="73"/>
      <c r="D61" s="1"/>
    </row>
  </sheetData>
  <pageMargins left="0.7" right="0.7" top="0.78740157499999996" bottom="0.78740157499999996"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68"/>
  <sheetViews>
    <sheetView zoomScale="85" zoomScaleNormal="85" workbookViewId="0">
      <selection activeCell="C114" sqref="C114"/>
    </sheetView>
  </sheetViews>
  <sheetFormatPr baseColWidth="10" defaultRowHeight="15" x14ac:dyDescent="0.25"/>
  <cols>
    <col min="1" max="1" width="78.7109375" customWidth="1"/>
    <col min="2" max="2" width="38.7109375" customWidth="1"/>
    <col min="3" max="3" width="54.140625" customWidth="1"/>
    <col min="4" max="4" width="42.140625" customWidth="1"/>
  </cols>
  <sheetData>
    <row r="1" spans="1:3" s="91" customFormat="1" ht="26.25" customHeight="1" x14ac:dyDescent="0.4">
      <c r="A1" s="76" t="s">
        <v>321</v>
      </c>
    </row>
    <row r="2" spans="1:3" s="95" customFormat="1" ht="44.25" customHeight="1" x14ac:dyDescent="0.4">
      <c r="A2" s="102" t="s">
        <v>320</v>
      </c>
      <c r="B2" s="77" t="s">
        <v>310</v>
      </c>
      <c r="C2" s="78" t="s">
        <v>316</v>
      </c>
    </row>
    <row r="3" spans="1:3" s="95" customFormat="1" ht="44.25" customHeight="1" x14ac:dyDescent="0.4">
      <c r="A3" s="106"/>
      <c r="B3" s="100" t="str">
        <f>IF(VERFÜGUNG!$B$39='Daten &gt; 3 Monate'!A3,"JA","NEIN")</f>
        <v>NEIN</v>
      </c>
      <c r="C3" s="107">
        <v>0</v>
      </c>
    </row>
    <row r="4" spans="1:3" s="1" customFormat="1" ht="99.95" customHeight="1" x14ac:dyDescent="0.25">
      <c r="A4" s="96" t="s">
        <v>25</v>
      </c>
      <c r="B4" s="65" t="str">
        <f>IF(VERFÜGUNG!$B$39='Daten &gt; 3 Monate'!A4,"JA","NEIN")</f>
        <v>NEIN</v>
      </c>
      <c r="C4" s="65">
        <v>0</v>
      </c>
    </row>
    <row r="5" spans="1:3" s="1" customFormat="1" ht="99.95" customHeight="1" x14ac:dyDescent="0.25">
      <c r="A5" s="97" t="s">
        <v>69</v>
      </c>
      <c r="B5" s="65" t="str">
        <f>IF(VERFÜGUNG!$B$39='Daten &gt; 3 Monate'!A5,"JA","NEIN")</f>
        <v>JA</v>
      </c>
      <c r="C5" s="65">
        <v>1</v>
      </c>
    </row>
    <row r="6" spans="1:3" s="1" customFormat="1" ht="99.95" customHeight="1" x14ac:dyDescent="0.25">
      <c r="A6" s="97" t="s">
        <v>152</v>
      </c>
      <c r="B6" s="65" t="str">
        <f>IF(VERFÜGUNG!$B$39='Daten &gt; 3 Monate'!A6,"JA","NEIN")</f>
        <v>NEIN</v>
      </c>
      <c r="C6" s="65">
        <v>1</v>
      </c>
    </row>
    <row r="7" spans="1:3" s="1" customFormat="1" ht="99.95" customHeight="1" x14ac:dyDescent="0.25">
      <c r="A7" s="97" t="s">
        <v>153</v>
      </c>
      <c r="B7" s="65" t="str">
        <f>IF(VERFÜGUNG!$B$39='Daten &gt; 3 Monate'!A7,"JA","NEIN")</f>
        <v>NEIN</v>
      </c>
      <c r="C7" s="65">
        <v>1</v>
      </c>
    </row>
    <row r="8" spans="1:3" s="1" customFormat="1" ht="99.95" customHeight="1" x14ac:dyDescent="0.25">
      <c r="A8" s="97" t="s">
        <v>154</v>
      </c>
      <c r="B8" s="65" t="str">
        <f>IF(VERFÜGUNG!$B$39='Daten &gt; 3 Monate'!A8,"JA","NEIN")</f>
        <v>NEIN</v>
      </c>
      <c r="C8" s="65">
        <v>1</v>
      </c>
    </row>
    <row r="9" spans="1:3" s="1" customFormat="1" ht="99.95" customHeight="1" x14ac:dyDescent="0.25">
      <c r="A9" s="97" t="s">
        <v>70</v>
      </c>
      <c r="B9" s="65" t="str">
        <f>IF(VERFÜGUNG!$B$39='Daten &gt; 3 Monate'!A9,"JA","NEIN")</f>
        <v>NEIN</v>
      </c>
      <c r="C9" s="65">
        <v>1</v>
      </c>
    </row>
    <row r="10" spans="1:3" s="1" customFormat="1" ht="99.95" customHeight="1" x14ac:dyDescent="0.25">
      <c r="A10" s="97" t="s">
        <v>15</v>
      </c>
      <c r="B10" s="65" t="str">
        <f>IF(VERFÜGUNG!$B$39='Daten &gt; 3 Monate'!A10,"JA","NEIN")</f>
        <v>NEIN</v>
      </c>
      <c r="C10" s="65">
        <v>1</v>
      </c>
    </row>
    <row r="11" spans="1:3" s="1" customFormat="1" ht="99.95" customHeight="1" x14ac:dyDescent="0.25">
      <c r="A11" s="97" t="s">
        <v>16</v>
      </c>
      <c r="B11" s="65" t="str">
        <f>IF(VERFÜGUNG!$B$39='Daten &gt; 3 Monate'!A11,"JA","NEIN")</f>
        <v>NEIN</v>
      </c>
      <c r="C11" s="65">
        <v>1</v>
      </c>
    </row>
    <row r="12" spans="1:3" s="1" customFormat="1" ht="99.95" customHeight="1" x14ac:dyDescent="0.25">
      <c r="A12" s="97" t="s">
        <v>17</v>
      </c>
      <c r="B12" s="65" t="str">
        <f>IF(VERFÜGUNG!$B$39='Daten &gt; 3 Monate'!A12,"JA","NEIN")</f>
        <v>NEIN</v>
      </c>
      <c r="C12" s="65">
        <v>1</v>
      </c>
    </row>
    <row r="13" spans="1:3" s="1" customFormat="1" ht="99.95" customHeight="1" x14ac:dyDescent="0.25">
      <c r="A13" s="97" t="s">
        <v>18</v>
      </c>
      <c r="B13" s="65" t="str">
        <f>IF(VERFÜGUNG!$B$39='Daten &gt; 3 Monate'!A13,"JA","NEIN")</f>
        <v>NEIN</v>
      </c>
      <c r="C13" s="65">
        <v>1</v>
      </c>
    </row>
    <row r="14" spans="1:3" s="1" customFormat="1" ht="99.95" customHeight="1" x14ac:dyDescent="0.25">
      <c r="A14" s="97" t="s">
        <v>155</v>
      </c>
      <c r="B14" s="65" t="str">
        <f>IF(VERFÜGUNG!$B$39='Daten &gt; 3 Monate'!A14,"JA","NEIN")</f>
        <v>NEIN</v>
      </c>
      <c r="C14" s="65">
        <v>1</v>
      </c>
    </row>
    <row r="15" spans="1:3" s="1" customFormat="1" ht="99.95" customHeight="1" x14ac:dyDescent="0.25">
      <c r="A15" s="97" t="s">
        <v>19</v>
      </c>
      <c r="B15" s="65" t="str">
        <f>IF(VERFÜGUNG!$B$39='Daten &gt; 3 Monate'!A15,"JA","NEIN")</f>
        <v>NEIN</v>
      </c>
      <c r="C15" s="65">
        <v>1</v>
      </c>
    </row>
    <row r="16" spans="1:3" s="1" customFormat="1" ht="99.95" customHeight="1" x14ac:dyDescent="0.25">
      <c r="A16" s="97" t="s">
        <v>71</v>
      </c>
      <c r="B16" s="65" t="str">
        <f>IF(VERFÜGUNG!$B$39='Daten &gt; 3 Monate'!A16,"JA","NEIN")</f>
        <v>NEIN</v>
      </c>
      <c r="C16" s="65">
        <v>1</v>
      </c>
    </row>
    <row r="17" spans="1:3" s="1" customFormat="1" ht="99.95" customHeight="1" x14ac:dyDescent="0.25">
      <c r="A17" s="97" t="s">
        <v>156</v>
      </c>
      <c r="B17" s="65" t="str">
        <f>IF(VERFÜGUNG!$B$39='Daten &gt; 3 Monate'!A17,"JA","NEIN")</f>
        <v>NEIN</v>
      </c>
      <c r="C17" s="65">
        <v>1</v>
      </c>
    </row>
    <row r="18" spans="1:3" s="1" customFormat="1" ht="99.95" customHeight="1" x14ac:dyDescent="0.25">
      <c r="A18" s="97" t="s">
        <v>20</v>
      </c>
      <c r="B18" s="65" t="str">
        <f>IF(VERFÜGUNG!$B$39='Daten &gt; 3 Monate'!A18,"JA","NEIN")</f>
        <v>NEIN</v>
      </c>
      <c r="C18" s="65">
        <v>1</v>
      </c>
    </row>
    <row r="19" spans="1:3" s="1" customFormat="1" ht="99.95" customHeight="1" x14ac:dyDescent="0.25">
      <c r="A19" s="97" t="s">
        <v>21</v>
      </c>
      <c r="B19" s="65" t="str">
        <f>IF(VERFÜGUNG!$B$39='Daten &gt; 3 Monate'!A19,"JA","NEIN")</f>
        <v>NEIN</v>
      </c>
      <c r="C19" s="65">
        <v>1</v>
      </c>
    </row>
    <row r="20" spans="1:3" s="1" customFormat="1" ht="99.95" customHeight="1" x14ac:dyDescent="0.25">
      <c r="A20" s="97" t="s">
        <v>157</v>
      </c>
      <c r="B20" s="65" t="str">
        <f>IF(VERFÜGUNG!$B$39='Daten &gt; 3 Monate'!A20,"JA","NEIN")</f>
        <v>NEIN</v>
      </c>
      <c r="C20" s="65">
        <v>1</v>
      </c>
    </row>
    <row r="21" spans="1:3" s="1" customFormat="1" ht="99.95" customHeight="1" x14ac:dyDescent="0.25">
      <c r="A21" s="97" t="s">
        <v>22</v>
      </c>
      <c r="B21" s="65" t="str">
        <f>IF(VERFÜGUNG!$B$39='Daten &gt; 3 Monate'!A21,"JA","NEIN")</f>
        <v>NEIN</v>
      </c>
      <c r="C21" s="65">
        <v>1</v>
      </c>
    </row>
    <row r="22" spans="1:3" s="1" customFormat="1" ht="99.95" customHeight="1" x14ac:dyDescent="0.25">
      <c r="A22" s="97"/>
      <c r="B22" s="65" t="str">
        <f>IF(VERFÜGUNG!$B$39='Daten &gt; 3 Monate'!A22,"JA","NEIN")</f>
        <v>NEIN</v>
      </c>
      <c r="C22" s="65">
        <v>0</v>
      </c>
    </row>
    <row r="23" spans="1:3" s="1" customFormat="1" ht="99.95" customHeight="1" x14ac:dyDescent="0.25">
      <c r="A23" s="96" t="s">
        <v>24</v>
      </c>
      <c r="B23" s="65" t="str">
        <f>IF(VERFÜGUNG!$B$39='Daten &gt; 3 Monate'!A23,"JA","NEIN")</f>
        <v>NEIN</v>
      </c>
      <c r="C23" s="65">
        <v>0</v>
      </c>
    </row>
    <row r="24" spans="1:3" s="1" customFormat="1" ht="99.95" customHeight="1" x14ac:dyDescent="0.25">
      <c r="A24" s="97" t="s">
        <v>72</v>
      </c>
      <c r="B24" s="65" t="str">
        <f>IF(VERFÜGUNG!$B$39='Daten &gt; 3 Monate'!A24,"JA","NEIN")</f>
        <v>NEIN</v>
      </c>
      <c r="C24" s="65">
        <v>2</v>
      </c>
    </row>
    <row r="25" spans="1:3" s="1" customFormat="1" ht="99.95" customHeight="1" x14ac:dyDescent="0.25">
      <c r="A25" s="97" t="s">
        <v>73</v>
      </c>
      <c r="B25" s="65" t="str">
        <f>IF(VERFÜGUNG!$B$39='Daten &gt; 3 Monate'!A25,"JA","NEIN")</f>
        <v>NEIN</v>
      </c>
      <c r="C25" s="65">
        <v>2</v>
      </c>
    </row>
    <row r="26" spans="1:3" s="1" customFormat="1" ht="99.95" customHeight="1" x14ac:dyDescent="0.25">
      <c r="A26" s="97" t="s">
        <v>158</v>
      </c>
      <c r="B26" s="65" t="str">
        <f>IF(VERFÜGUNG!$B$39='Daten &gt; 3 Monate'!A26,"JA","NEIN")</f>
        <v>NEIN</v>
      </c>
      <c r="C26" s="65">
        <v>2</v>
      </c>
    </row>
    <row r="27" spans="1:3" s="1" customFormat="1" ht="99.95" customHeight="1" x14ac:dyDescent="0.25">
      <c r="A27" s="97" t="s">
        <v>23</v>
      </c>
      <c r="B27" s="65" t="str">
        <f>IF(VERFÜGUNG!$B$39='Daten &gt; 3 Monate'!A27,"JA","NEIN")</f>
        <v>NEIN</v>
      </c>
      <c r="C27" s="65">
        <v>2</v>
      </c>
    </row>
    <row r="28" spans="1:3" s="1" customFormat="1" ht="99.95" customHeight="1" x14ac:dyDescent="0.25">
      <c r="A28" s="97" t="s">
        <v>74</v>
      </c>
      <c r="B28" s="65" t="str">
        <f>IF(VERFÜGUNG!$B$39='Daten &gt; 3 Monate'!A28,"JA","NEIN")</f>
        <v>NEIN</v>
      </c>
      <c r="C28" s="65">
        <v>2</v>
      </c>
    </row>
    <row r="29" spans="1:3" s="1" customFormat="1" ht="99.95" customHeight="1" x14ac:dyDescent="0.25">
      <c r="A29" s="97"/>
      <c r="B29" s="65" t="str">
        <f>IF(VERFÜGUNG!$B$39='Daten &gt; 3 Monate'!A29,"JA","NEIN")</f>
        <v>NEIN</v>
      </c>
      <c r="C29" s="65">
        <v>0</v>
      </c>
    </row>
    <row r="30" spans="1:3" s="1" customFormat="1" ht="99.95" customHeight="1" x14ac:dyDescent="0.25">
      <c r="A30" s="96" t="s">
        <v>26</v>
      </c>
      <c r="B30" s="65" t="str">
        <f>IF(VERFÜGUNG!$B$39='Daten &gt; 3 Monate'!A30,"JA","NEIN")</f>
        <v>NEIN</v>
      </c>
      <c r="C30" s="65">
        <v>0</v>
      </c>
    </row>
    <row r="31" spans="1:3" s="1" customFormat="1" ht="99.95" customHeight="1" x14ac:dyDescent="0.25">
      <c r="A31" s="97" t="s">
        <v>14</v>
      </c>
      <c r="B31" s="65" t="str">
        <f>IF(VERFÜGUNG!$B$39='Daten &gt; 3 Monate'!A31,"JA","NEIN")</f>
        <v>NEIN</v>
      </c>
      <c r="C31" s="65">
        <v>3</v>
      </c>
    </row>
    <row r="32" spans="1:3" s="1" customFormat="1" ht="99.95" customHeight="1" x14ac:dyDescent="0.25">
      <c r="A32" s="97" t="s">
        <v>75</v>
      </c>
      <c r="B32" s="65" t="str">
        <f>IF(VERFÜGUNG!$B$39='Daten &gt; 3 Monate'!A32,"JA","NEIN")</f>
        <v>NEIN</v>
      </c>
      <c r="C32" s="65">
        <v>3</v>
      </c>
    </row>
    <row r="33" spans="1:3" s="1" customFormat="1" ht="99.95" customHeight="1" x14ac:dyDescent="0.25">
      <c r="A33" s="97" t="s">
        <v>27</v>
      </c>
      <c r="B33" s="65" t="str">
        <f>IF(VERFÜGUNG!$B$39='Daten &gt; 3 Monate'!A33,"JA","NEIN")</f>
        <v>NEIN</v>
      </c>
      <c r="C33" s="65">
        <v>3</v>
      </c>
    </row>
    <row r="34" spans="1:3" s="1" customFormat="1" ht="99.95" customHeight="1" x14ac:dyDescent="0.25">
      <c r="A34" s="97" t="s">
        <v>28</v>
      </c>
      <c r="B34" s="65" t="str">
        <f>IF(VERFÜGUNG!$B$39='Daten &gt; 3 Monate'!A34,"JA","NEIN")</f>
        <v>NEIN</v>
      </c>
      <c r="C34" s="65">
        <v>3</v>
      </c>
    </row>
    <row r="35" spans="1:3" s="1" customFormat="1" ht="99.95" customHeight="1" x14ac:dyDescent="0.25">
      <c r="A35" s="97" t="s">
        <v>159</v>
      </c>
      <c r="B35" s="65" t="str">
        <f>IF(VERFÜGUNG!$B$39='Daten &gt; 3 Monate'!A35,"JA","NEIN")</f>
        <v>NEIN</v>
      </c>
      <c r="C35" s="65">
        <v>3</v>
      </c>
    </row>
    <row r="36" spans="1:3" s="1" customFormat="1" ht="99.95" customHeight="1" x14ac:dyDescent="0.25">
      <c r="A36" s="97" t="s">
        <v>29</v>
      </c>
      <c r="B36" s="65" t="str">
        <f>IF(VERFÜGUNG!$B$39='Daten &gt; 3 Monate'!A36,"JA","NEIN")</f>
        <v>NEIN</v>
      </c>
      <c r="C36" s="65">
        <v>3</v>
      </c>
    </row>
    <row r="37" spans="1:3" s="1" customFormat="1" ht="99.95" customHeight="1" x14ac:dyDescent="0.25">
      <c r="A37" s="97" t="s">
        <v>30</v>
      </c>
      <c r="B37" s="65" t="str">
        <f>IF(VERFÜGUNG!$B$39='Daten &gt; 3 Monate'!A37,"JA","NEIN")</f>
        <v>NEIN</v>
      </c>
      <c r="C37" s="65">
        <v>3</v>
      </c>
    </row>
    <row r="38" spans="1:3" s="1" customFormat="1" ht="99.95" customHeight="1" x14ac:dyDescent="0.25">
      <c r="A38" s="97" t="s">
        <v>31</v>
      </c>
      <c r="B38" s="65" t="str">
        <f>IF(VERFÜGUNG!$B$39='Daten &gt; 3 Monate'!A38,"JA","NEIN")</f>
        <v>NEIN</v>
      </c>
      <c r="C38" s="65">
        <v>3</v>
      </c>
    </row>
    <row r="39" spans="1:3" s="1" customFormat="1" ht="99.95" customHeight="1" x14ac:dyDescent="0.25">
      <c r="A39" s="97" t="s">
        <v>322</v>
      </c>
      <c r="B39" s="65" t="str">
        <f>IF(VERFÜGUNG!$B$39='Daten &gt; 3 Monate'!A39,"JA","NEIN")</f>
        <v>NEIN</v>
      </c>
      <c r="C39" s="65">
        <v>3</v>
      </c>
    </row>
    <row r="40" spans="1:3" s="1" customFormat="1" ht="99.95" customHeight="1" x14ac:dyDescent="0.25">
      <c r="A40" s="97" t="s">
        <v>76</v>
      </c>
      <c r="B40" s="65" t="str">
        <f>IF(VERFÜGUNG!$B$39='Daten &gt; 3 Monate'!A40,"JA","NEIN")</f>
        <v>NEIN</v>
      </c>
      <c r="C40" s="65">
        <v>3</v>
      </c>
    </row>
    <row r="41" spans="1:3" s="1" customFormat="1" ht="99.95" customHeight="1" x14ac:dyDescent="0.25">
      <c r="A41" s="97" t="s">
        <v>77</v>
      </c>
      <c r="B41" s="65" t="str">
        <f>IF(VERFÜGUNG!$B$39='Daten &gt; 3 Monate'!A41,"JA","NEIN")</f>
        <v>NEIN</v>
      </c>
      <c r="C41" s="65">
        <v>3</v>
      </c>
    </row>
    <row r="42" spans="1:3" s="1" customFormat="1" ht="99.95" customHeight="1" x14ac:dyDescent="0.25">
      <c r="A42" s="97" t="s">
        <v>78</v>
      </c>
      <c r="B42" s="65" t="str">
        <f>IF(VERFÜGUNG!$B$39='Daten &gt; 3 Monate'!A42,"JA","NEIN")</f>
        <v>NEIN</v>
      </c>
      <c r="C42" s="65">
        <v>3</v>
      </c>
    </row>
    <row r="43" spans="1:3" s="1" customFormat="1" ht="99.95" customHeight="1" x14ac:dyDescent="0.25">
      <c r="A43" s="97" t="s">
        <v>79</v>
      </c>
      <c r="B43" s="65" t="str">
        <f>IF(VERFÜGUNG!$B$39='Daten &gt; 3 Monate'!A43,"JA","NEIN")</f>
        <v>NEIN</v>
      </c>
      <c r="C43" s="65">
        <v>3</v>
      </c>
    </row>
    <row r="44" spans="1:3" s="1" customFormat="1" ht="99.95" customHeight="1" x14ac:dyDescent="0.25">
      <c r="A44" s="97" t="s">
        <v>80</v>
      </c>
      <c r="B44" s="65" t="str">
        <f>IF(VERFÜGUNG!$B$39='Daten &gt; 3 Monate'!A44,"JA","NEIN")</f>
        <v>NEIN</v>
      </c>
      <c r="C44" s="65">
        <v>3</v>
      </c>
    </row>
    <row r="45" spans="1:3" s="1" customFormat="1" ht="99.95" customHeight="1" x14ac:dyDescent="0.25">
      <c r="A45" s="97" t="s">
        <v>81</v>
      </c>
      <c r="B45" s="65" t="str">
        <f>IF(VERFÜGUNG!$B$39='Daten &gt; 3 Monate'!A45,"JA","NEIN")</f>
        <v>NEIN</v>
      </c>
      <c r="C45" s="65">
        <v>3</v>
      </c>
    </row>
    <row r="46" spans="1:3" s="1" customFormat="1" ht="99.95" customHeight="1" x14ac:dyDescent="0.25">
      <c r="A46" s="97" t="s">
        <v>82</v>
      </c>
      <c r="B46" s="65" t="str">
        <f>IF(VERFÜGUNG!$B$39='Daten &gt; 3 Monate'!A46,"JA","NEIN")</f>
        <v>NEIN</v>
      </c>
      <c r="C46" s="65">
        <v>3</v>
      </c>
    </row>
    <row r="47" spans="1:3" s="1" customFormat="1" ht="99.95" customHeight="1" x14ac:dyDescent="0.25">
      <c r="A47" s="97" t="s">
        <v>160</v>
      </c>
      <c r="B47" s="65" t="str">
        <f>IF(VERFÜGUNG!$B$39='Daten &gt; 3 Monate'!A47,"JA","NEIN")</f>
        <v>NEIN</v>
      </c>
      <c r="C47" s="65">
        <v>3</v>
      </c>
    </row>
    <row r="48" spans="1:3" s="1" customFormat="1" ht="99.95" customHeight="1" x14ac:dyDescent="0.25">
      <c r="A48" s="97" t="s">
        <v>83</v>
      </c>
      <c r="B48" s="65" t="str">
        <f>IF(VERFÜGUNG!$B$39='Daten &gt; 3 Monate'!A48,"JA","NEIN")</f>
        <v>NEIN</v>
      </c>
      <c r="C48" s="65">
        <v>3</v>
      </c>
    </row>
    <row r="49" spans="1:3" s="1" customFormat="1" ht="99.95" customHeight="1" x14ac:dyDescent="0.25">
      <c r="A49" s="97" t="s">
        <v>84</v>
      </c>
      <c r="B49" s="65" t="str">
        <f>IF(VERFÜGUNG!$B$39='Daten &gt; 3 Monate'!A49,"JA","NEIN")</f>
        <v>NEIN</v>
      </c>
      <c r="C49" s="65">
        <v>3</v>
      </c>
    </row>
    <row r="50" spans="1:3" s="1" customFormat="1" ht="99.95" customHeight="1" x14ac:dyDescent="0.25">
      <c r="A50" s="97" t="s">
        <v>85</v>
      </c>
      <c r="B50" s="65" t="str">
        <f>IF(VERFÜGUNG!$B$39='Daten &gt; 3 Monate'!A50,"JA","NEIN")</f>
        <v>NEIN</v>
      </c>
      <c r="C50" s="65">
        <v>3</v>
      </c>
    </row>
    <row r="51" spans="1:3" s="1" customFormat="1" ht="99.95" customHeight="1" x14ac:dyDescent="0.25">
      <c r="A51" s="97" t="s">
        <v>86</v>
      </c>
      <c r="B51" s="65" t="str">
        <f>IF(VERFÜGUNG!$B$39='Daten &gt; 3 Monate'!A51,"JA","NEIN")</f>
        <v>NEIN</v>
      </c>
      <c r="C51" s="65">
        <v>3</v>
      </c>
    </row>
    <row r="52" spans="1:3" s="1" customFormat="1" ht="99.95" customHeight="1" x14ac:dyDescent="0.25">
      <c r="A52" s="97" t="s">
        <v>87</v>
      </c>
      <c r="B52" s="65" t="str">
        <f>IF(VERFÜGUNG!$B$39='Daten &gt; 3 Monate'!A52,"JA","NEIN")</f>
        <v>NEIN</v>
      </c>
      <c r="C52" s="65">
        <v>3</v>
      </c>
    </row>
    <row r="53" spans="1:3" s="1" customFormat="1" ht="99.95" customHeight="1" x14ac:dyDescent="0.25">
      <c r="A53" s="97" t="s">
        <v>88</v>
      </c>
      <c r="B53" s="65" t="str">
        <f>IF(VERFÜGUNG!$B$39='Daten &gt; 3 Monate'!A53,"JA","NEIN")</f>
        <v>NEIN</v>
      </c>
      <c r="C53" s="65">
        <v>3</v>
      </c>
    </row>
    <row r="54" spans="1:3" s="1" customFormat="1" ht="99.95" customHeight="1" x14ac:dyDescent="0.25">
      <c r="A54" s="97" t="s">
        <v>89</v>
      </c>
      <c r="B54" s="65" t="str">
        <f>IF(VERFÜGUNG!$B$39='Daten &gt; 3 Monate'!A54,"JA","NEIN")</f>
        <v>NEIN</v>
      </c>
      <c r="C54" s="65">
        <v>3</v>
      </c>
    </row>
    <row r="55" spans="1:3" s="1" customFormat="1" ht="99.95" customHeight="1" x14ac:dyDescent="0.25">
      <c r="A55" s="97" t="s">
        <v>90</v>
      </c>
      <c r="B55" s="65" t="str">
        <f>IF(VERFÜGUNG!$B$39='Daten &gt; 3 Monate'!A55,"JA","NEIN")</f>
        <v>NEIN</v>
      </c>
      <c r="C55" s="65">
        <v>3</v>
      </c>
    </row>
    <row r="56" spans="1:3" s="1" customFormat="1" ht="99.95" customHeight="1" x14ac:dyDescent="0.25">
      <c r="A56" s="97" t="s">
        <v>91</v>
      </c>
      <c r="B56" s="65" t="str">
        <f>IF(VERFÜGUNG!$B$39='Daten &gt; 3 Monate'!A56,"JA","NEIN")</f>
        <v>NEIN</v>
      </c>
      <c r="C56" s="65">
        <v>3</v>
      </c>
    </row>
    <row r="57" spans="1:3" s="1" customFormat="1" ht="99.95" customHeight="1" x14ac:dyDescent="0.25">
      <c r="A57" s="97" t="s">
        <v>92</v>
      </c>
      <c r="B57" s="65" t="str">
        <f>IF(VERFÜGUNG!$B$39='Daten &gt; 3 Monate'!A57,"JA","NEIN")</f>
        <v>NEIN</v>
      </c>
      <c r="C57" s="65">
        <v>3</v>
      </c>
    </row>
    <row r="58" spans="1:3" s="1" customFormat="1" ht="99.95" customHeight="1" x14ac:dyDescent="0.25">
      <c r="A58" s="97" t="s">
        <v>161</v>
      </c>
      <c r="B58" s="65" t="str">
        <f>IF(VERFÜGUNG!$B$39='Daten &gt; 3 Monate'!A58,"JA","NEIN")</f>
        <v>NEIN</v>
      </c>
      <c r="C58" s="65">
        <v>3</v>
      </c>
    </row>
    <row r="59" spans="1:3" s="1" customFormat="1" ht="99.95" customHeight="1" x14ac:dyDescent="0.25">
      <c r="A59" s="97" t="s">
        <v>93</v>
      </c>
      <c r="B59" s="65" t="str">
        <f>IF(VERFÜGUNG!$B$39='Daten &gt; 3 Monate'!A59,"JA","NEIN")</f>
        <v>NEIN</v>
      </c>
      <c r="C59" s="65">
        <v>3</v>
      </c>
    </row>
    <row r="60" spans="1:3" s="1" customFormat="1" ht="99.95" customHeight="1" x14ac:dyDescent="0.25">
      <c r="A60" s="97" t="s">
        <v>94</v>
      </c>
      <c r="B60" s="65" t="str">
        <f>IF(VERFÜGUNG!$B$39='Daten &gt; 3 Monate'!A60,"JA","NEIN")</f>
        <v>NEIN</v>
      </c>
      <c r="C60" s="65">
        <v>3</v>
      </c>
    </row>
    <row r="61" spans="1:3" s="1" customFormat="1" ht="99.95" customHeight="1" x14ac:dyDescent="0.25">
      <c r="A61" s="97" t="s">
        <v>95</v>
      </c>
      <c r="B61" s="65" t="str">
        <f>IF(VERFÜGUNG!$B$39='Daten &gt; 3 Monate'!A61,"JA","NEIN")</f>
        <v>NEIN</v>
      </c>
      <c r="C61" s="65">
        <v>3</v>
      </c>
    </row>
    <row r="62" spans="1:3" s="1" customFormat="1" ht="99.95" customHeight="1" x14ac:dyDescent="0.25">
      <c r="A62" s="97" t="s">
        <v>96</v>
      </c>
      <c r="B62" s="65" t="str">
        <f>IF(VERFÜGUNG!$B$39='Daten &gt; 3 Monate'!A62,"JA","NEIN")</f>
        <v>NEIN</v>
      </c>
      <c r="C62" s="65">
        <v>3</v>
      </c>
    </row>
    <row r="63" spans="1:3" s="1" customFormat="1" ht="99.95" customHeight="1" x14ac:dyDescent="0.25">
      <c r="A63" s="97" t="s">
        <v>97</v>
      </c>
      <c r="B63" s="65" t="str">
        <f>IF(VERFÜGUNG!$B$39='Daten &gt; 3 Monate'!A63,"JA","NEIN")</f>
        <v>NEIN</v>
      </c>
      <c r="C63" s="65">
        <v>3</v>
      </c>
    </row>
    <row r="64" spans="1:3" s="1" customFormat="1" ht="99.95" customHeight="1" x14ac:dyDescent="0.25">
      <c r="A64" s="97" t="s">
        <v>98</v>
      </c>
      <c r="B64" s="65" t="str">
        <f>IF(VERFÜGUNG!$B$39='Daten &gt; 3 Monate'!A64,"JA","NEIN")</f>
        <v>NEIN</v>
      </c>
      <c r="C64" s="65">
        <v>3</v>
      </c>
    </row>
    <row r="65" spans="1:3" s="1" customFormat="1" ht="99.95" customHeight="1" x14ac:dyDescent="0.25">
      <c r="A65" s="97" t="s">
        <v>32</v>
      </c>
      <c r="B65" s="65" t="str">
        <f>IF(VERFÜGUNG!$B$39='Daten &gt; 3 Monate'!A65,"JA","NEIN")</f>
        <v>NEIN</v>
      </c>
      <c r="C65" s="65">
        <v>3</v>
      </c>
    </row>
    <row r="66" spans="1:3" s="1" customFormat="1" ht="99.95" customHeight="1" x14ac:dyDescent="0.25">
      <c r="A66" s="97" t="s">
        <v>33</v>
      </c>
      <c r="B66" s="65" t="str">
        <f>IF(VERFÜGUNG!$B$39='Daten &gt; 3 Monate'!A66,"JA","NEIN")</f>
        <v>NEIN</v>
      </c>
      <c r="C66" s="65">
        <v>3</v>
      </c>
    </row>
    <row r="67" spans="1:3" s="1" customFormat="1" ht="99.95" customHeight="1" x14ac:dyDescent="0.25">
      <c r="A67" s="97" t="s">
        <v>34</v>
      </c>
      <c r="B67" s="65" t="str">
        <f>IF(VERFÜGUNG!$B$39='Daten &gt; 3 Monate'!A67,"JA","NEIN")</f>
        <v>NEIN</v>
      </c>
      <c r="C67" s="65">
        <v>3</v>
      </c>
    </row>
    <row r="68" spans="1:3" s="1" customFormat="1" ht="99.95" customHeight="1" x14ac:dyDescent="0.25">
      <c r="A68" s="97" t="s">
        <v>35</v>
      </c>
      <c r="B68" s="65" t="str">
        <f>IF(VERFÜGUNG!$B$39='Daten &gt; 3 Monate'!A68,"JA","NEIN")</f>
        <v>NEIN</v>
      </c>
      <c r="C68" s="65">
        <v>3</v>
      </c>
    </row>
    <row r="69" spans="1:3" s="1" customFormat="1" ht="99.95" customHeight="1" x14ac:dyDescent="0.25">
      <c r="A69" s="97" t="s">
        <v>36</v>
      </c>
      <c r="B69" s="65" t="str">
        <f>IF(VERFÜGUNG!$B$39='Daten &gt; 3 Monate'!A69,"JA","NEIN")</f>
        <v>NEIN</v>
      </c>
      <c r="C69" s="65">
        <v>3</v>
      </c>
    </row>
    <row r="70" spans="1:3" s="1" customFormat="1" ht="99.95" customHeight="1" x14ac:dyDescent="0.25">
      <c r="A70" s="97" t="s">
        <v>99</v>
      </c>
      <c r="B70" s="65" t="str">
        <f>IF(VERFÜGUNG!$B$39='Daten &gt; 3 Monate'!A70,"JA","NEIN")</f>
        <v>NEIN</v>
      </c>
      <c r="C70" s="65">
        <v>3</v>
      </c>
    </row>
    <row r="71" spans="1:3" s="1" customFormat="1" ht="99.95" customHeight="1" x14ac:dyDescent="0.25">
      <c r="A71" s="97" t="s">
        <v>37</v>
      </c>
      <c r="B71" s="65" t="str">
        <f>IF(VERFÜGUNG!$B$39='Daten &gt; 3 Monate'!A71,"JA","NEIN")</f>
        <v>NEIN</v>
      </c>
      <c r="C71" s="65">
        <v>3</v>
      </c>
    </row>
    <row r="72" spans="1:3" s="1" customFormat="1" ht="99.95" customHeight="1" x14ac:dyDescent="0.25">
      <c r="A72" s="97" t="s">
        <v>38</v>
      </c>
      <c r="B72" s="65" t="str">
        <f>IF(VERFÜGUNG!$B$39='Daten &gt; 3 Monate'!A72,"JA","NEIN")</f>
        <v>NEIN</v>
      </c>
      <c r="C72" s="65">
        <v>3</v>
      </c>
    </row>
    <row r="73" spans="1:3" s="1" customFormat="1" ht="99.95" customHeight="1" x14ac:dyDescent="0.25">
      <c r="A73" s="97" t="s">
        <v>39</v>
      </c>
      <c r="B73" s="65" t="str">
        <f>IF(VERFÜGUNG!$B$39='Daten &gt; 3 Monate'!A73,"JA","NEIN")</f>
        <v>NEIN</v>
      </c>
      <c r="C73" s="65">
        <v>3</v>
      </c>
    </row>
    <row r="74" spans="1:3" s="1" customFormat="1" ht="99.95" customHeight="1" x14ac:dyDescent="0.25">
      <c r="A74" s="98" t="s">
        <v>176</v>
      </c>
      <c r="B74" s="65" t="str">
        <f>IF(VERFÜGUNG!$B$39='Daten &gt; 3 Monate'!A74,"JA","NEIN")</f>
        <v>NEIN</v>
      </c>
      <c r="C74" s="65">
        <v>3</v>
      </c>
    </row>
    <row r="75" spans="1:3" s="1" customFormat="1" ht="99.95" customHeight="1" x14ac:dyDescent="0.25">
      <c r="A75" s="97" t="s">
        <v>40</v>
      </c>
      <c r="B75" s="65" t="str">
        <f>IF(VERFÜGUNG!$B$39='Daten &gt; 3 Monate'!A75,"JA","NEIN")</f>
        <v>NEIN</v>
      </c>
      <c r="C75" s="65">
        <v>3</v>
      </c>
    </row>
    <row r="76" spans="1:3" s="1" customFormat="1" ht="99.95" customHeight="1" x14ac:dyDescent="0.25">
      <c r="A76" s="97" t="s">
        <v>41</v>
      </c>
      <c r="B76" s="65" t="str">
        <f>IF(VERFÜGUNG!$B$39='Daten &gt; 3 Monate'!A76,"JA","NEIN")</f>
        <v>NEIN</v>
      </c>
      <c r="C76" s="65">
        <v>3</v>
      </c>
    </row>
    <row r="77" spans="1:3" s="1" customFormat="1" ht="99.95" customHeight="1" x14ac:dyDescent="0.25">
      <c r="A77" s="97" t="s">
        <v>42</v>
      </c>
      <c r="B77" s="65" t="str">
        <f>IF(VERFÜGUNG!$B$39='Daten &gt; 3 Monate'!A77,"JA","NEIN")</f>
        <v>NEIN</v>
      </c>
      <c r="C77" s="65">
        <v>3</v>
      </c>
    </row>
    <row r="78" spans="1:3" s="1" customFormat="1" ht="99.95" customHeight="1" x14ac:dyDescent="0.25">
      <c r="A78" s="97" t="s">
        <v>43</v>
      </c>
      <c r="B78" s="65" t="str">
        <f>IF(VERFÜGUNG!$B$39='Daten &gt; 3 Monate'!A78,"JA","NEIN")</f>
        <v>NEIN</v>
      </c>
      <c r="C78" s="65">
        <v>3</v>
      </c>
    </row>
    <row r="79" spans="1:3" s="1" customFormat="1" ht="99.95" customHeight="1" x14ac:dyDescent="0.25">
      <c r="A79" s="97" t="s">
        <v>100</v>
      </c>
      <c r="B79" s="65" t="str">
        <f>IF(VERFÜGUNG!$B$39='Daten &gt; 3 Monate'!A79,"JA","NEIN")</f>
        <v>NEIN</v>
      </c>
      <c r="C79" s="65">
        <v>3</v>
      </c>
    </row>
    <row r="80" spans="1:3" s="1" customFormat="1" ht="99.95" customHeight="1" x14ac:dyDescent="0.25">
      <c r="A80" s="97" t="s">
        <v>44</v>
      </c>
      <c r="B80" s="65" t="str">
        <f>IF(VERFÜGUNG!$B$39='Daten &gt; 3 Monate'!A80,"JA","NEIN")</f>
        <v>NEIN</v>
      </c>
      <c r="C80" s="65">
        <v>3</v>
      </c>
    </row>
    <row r="81" spans="1:3" s="1" customFormat="1" ht="99.95" customHeight="1" x14ac:dyDescent="0.25">
      <c r="A81" s="97" t="s">
        <v>45</v>
      </c>
      <c r="B81" s="65" t="str">
        <f>IF(VERFÜGUNG!$B$39='Daten &gt; 3 Monate'!A81,"JA","NEIN")</f>
        <v>NEIN</v>
      </c>
      <c r="C81" s="65">
        <v>3</v>
      </c>
    </row>
    <row r="82" spans="1:3" s="1" customFormat="1" ht="99.95" customHeight="1" x14ac:dyDescent="0.25">
      <c r="A82" s="97" t="s">
        <v>46</v>
      </c>
      <c r="B82" s="65" t="str">
        <f>IF(VERFÜGUNG!$B$39='Daten &gt; 3 Monate'!A82,"JA","NEIN")</f>
        <v>NEIN</v>
      </c>
      <c r="C82" s="65">
        <v>3</v>
      </c>
    </row>
    <row r="83" spans="1:3" s="1" customFormat="1" ht="99.95" customHeight="1" x14ac:dyDescent="0.25">
      <c r="A83" s="97" t="s">
        <v>101</v>
      </c>
      <c r="B83" s="65" t="str">
        <f>IF(VERFÜGUNG!$B$39='Daten &gt; 3 Monate'!A83,"JA","NEIN")</f>
        <v>NEIN</v>
      </c>
      <c r="C83" s="65">
        <v>3</v>
      </c>
    </row>
    <row r="84" spans="1:3" s="1" customFormat="1" ht="99.95" customHeight="1" x14ac:dyDescent="0.25">
      <c r="A84" s="97" t="s">
        <v>47</v>
      </c>
      <c r="B84" s="65" t="str">
        <f>IF(VERFÜGUNG!$B$39='Daten &gt; 3 Monate'!A84,"JA","NEIN")</f>
        <v>NEIN</v>
      </c>
      <c r="C84" s="65">
        <v>3</v>
      </c>
    </row>
    <row r="85" spans="1:3" s="1" customFormat="1" ht="99.95" customHeight="1" x14ac:dyDescent="0.25">
      <c r="A85" s="97" t="s">
        <v>48</v>
      </c>
      <c r="B85" s="65" t="str">
        <f>IF(VERFÜGUNG!$B$39='Daten &gt; 3 Monate'!A85,"JA","NEIN")</f>
        <v>NEIN</v>
      </c>
      <c r="C85" s="65">
        <v>3</v>
      </c>
    </row>
    <row r="86" spans="1:3" s="1" customFormat="1" ht="99.95" customHeight="1" x14ac:dyDescent="0.25">
      <c r="A86" s="97" t="s">
        <v>49</v>
      </c>
      <c r="B86" s="65" t="str">
        <f>IF(VERFÜGUNG!$B$39='Daten &gt; 3 Monate'!A86,"JA","NEIN")</f>
        <v>NEIN</v>
      </c>
      <c r="C86" s="65">
        <v>3</v>
      </c>
    </row>
    <row r="87" spans="1:3" s="1" customFormat="1" ht="99.95" customHeight="1" x14ac:dyDescent="0.25">
      <c r="A87" s="97" t="s">
        <v>50</v>
      </c>
      <c r="B87" s="65" t="str">
        <f>IF(VERFÜGUNG!$B$39='Daten &gt; 3 Monate'!A87,"JA","NEIN")</f>
        <v>NEIN</v>
      </c>
      <c r="C87" s="65">
        <v>3</v>
      </c>
    </row>
    <row r="88" spans="1:3" s="1" customFormat="1" ht="99.95" customHeight="1" x14ac:dyDescent="0.25">
      <c r="A88" s="97" t="s">
        <v>51</v>
      </c>
      <c r="B88" s="65" t="str">
        <f>IF(VERFÜGUNG!$B$39='Daten &gt; 3 Monate'!A88,"JA","NEIN")</f>
        <v>NEIN</v>
      </c>
      <c r="C88" s="65">
        <v>3</v>
      </c>
    </row>
    <row r="89" spans="1:3" s="1" customFormat="1" ht="99.95" customHeight="1" x14ac:dyDescent="0.25">
      <c r="A89" s="97" t="s">
        <v>52</v>
      </c>
      <c r="B89" s="65" t="str">
        <f>IF(VERFÜGUNG!$B$39='Daten &gt; 3 Monate'!A89,"JA","NEIN")</f>
        <v>NEIN</v>
      </c>
      <c r="C89" s="65">
        <v>3</v>
      </c>
    </row>
    <row r="90" spans="1:3" s="1" customFormat="1" ht="99.95" customHeight="1" x14ac:dyDescent="0.25">
      <c r="A90" s="97" t="s">
        <v>53</v>
      </c>
      <c r="B90" s="65" t="str">
        <f>IF(VERFÜGUNG!$B$39='Daten &gt; 3 Monate'!A90,"JA","NEIN")</f>
        <v>NEIN</v>
      </c>
      <c r="C90" s="65">
        <v>3</v>
      </c>
    </row>
    <row r="91" spans="1:3" s="1" customFormat="1" ht="99.95" customHeight="1" x14ac:dyDescent="0.25">
      <c r="A91" s="97" t="s">
        <v>54</v>
      </c>
      <c r="B91" s="65" t="str">
        <f>IF(VERFÜGUNG!$B$39='Daten &gt; 3 Monate'!A91,"JA","NEIN")</f>
        <v>NEIN</v>
      </c>
      <c r="C91" s="65">
        <v>3</v>
      </c>
    </row>
    <row r="92" spans="1:3" s="1" customFormat="1" ht="99.95" customHeight="1" x14ac:dyDescent="0.25">
      <c r="A92" s="97" t="s">
        <v>55</v>
      </c>
      <c r="B92" s="65" t="str">
        <f>IF(VERFÜGUNG!$B$39='Daten &gt; 3 Monate'!A92,"JA","NEIN")</f>
        <v>NEIN</v>
      </c>
      <c r="C92" s="65">
        <v>3</v>
      </c>
    </row>
    <row r="93" spans="1:3" s="1" customFormat="1" ht="99.95" customHeight="1" x14ac:dyDescent="0.25">
      <c r="A93" s="99" t="s">
        <v>170</v>
      </c>
      <c r="B93" s="65" t="str">
        <f>IF(VERFÜGUNG!$B$39='Daten &gt; 3 Monate'!A93,"JA","NEIN")</f>
        <v>NEIN</v>
      </c>
      <c r="C93" s="65">
        <v>3</v>
      </c>
    </row>
    <row r="94" spans="1:3" s="1" customFormat="1" ht="99.95" customHeight="1" x14ac:dyDescent="0.25">
      <c r="A94" s="97" t="s">
        <v>56</v>
      </c>
      <c r="B94" s="65" t="str">
        <f>IF(VERFÜGUNG!$B$39='Daten &gt; 3 Monate'!A94,"JA","NEIN")</f>
        <v>NEIN</v>
      </c>
      <c r="C94" s="65">
        <v>3</v>
      </c>
    </row>
    <row r="95" spans="1:3" s="1" customFormat="1" ht="99.95" customHeight="1" x14ac:dyDescent="0.25">
      <c r="A95" s="97" t="s">
        <v>57</v>
      </c>
      <c r="B95" s="65" t="str">
        <f>IF(VERFÜGUNG!$B$39='Daten &gt; 3 Monate'!A95,"JA","NEIN")</f>
        <v>NEIN</v>
      </c>
      <c r="C95" s="65">
        <v>3</v>
      </c>
    </row>
    <row r="96" spans="1:3" s="1" customFormat="1" ht="99.95" customHeight="1" x14ac:dyDescent="0.25">
      <c r="A96" s="97" t="s">
        <v>58</v>
      </c>
      <c r="B96" s="65" t="str">
        <f>IF(VERFÜGUNG!$B$39='Daten &gt; 3 Monate'!A96,"JA","NEIN")</f>
        <v>NEIN</v>
      </c>
      <c r="C96" s="65">
        <v>3</v>
      </c>
    </row>
    <row r="97" spans="1:3" s="1" customFormat="1" ht="99.95" customHeight="1" x14ac:dyDescent="0.25">
      <c r="A97" s="97" t="s">
        <v>59</v>
      </c>
      <c r="B97" s="65" t="str">
        <f>IF(VERFÜGUNG!$B$39='Daten &gt; 3 Monate'!A97,"JA","NEIN")</f>
        <v>NEIN</v>
      </c>
      <c r="C97" s="65">
        <v>3</v>
      </c>
    </row>
    <row r="98" spans="1:3" s="1" customFormat="1" ht="99.95" customHeight="1" x14ac:dyDescent="0.25">
      <c r="A98" s="97" t="s">
        <v>60</v>
      </c>
      <c r="B98" s="65" t="str">
        <f>IF(VERFÜGUNG!$B$39='Daten &gt; 3 Monate'!A98,"JA","NEIN")</f>
        <v>NEIN</v>
      </c>
      <c r="C98" s="65">
        <v>3</v>
      </c>
    </row>
    <row r="99" spans="1:3" s="1" customFormat="1" ht="99.95" customHeight="1" x14ac:dyDescent="0.25">
      <c r="A99" s="97" t="s">
        <v>102</v>
      </c>
      <c r="B99" s="65" t="str">
        <f>IF(VERFÜGUNG!$B$39='Daten &gt; 3 Monate'!A99,"JA","NEIN")</f>
        <v>NEIN</v>
      </c>
      <c r="C99" s="65">
        <v>3</v>
      </c>
    </row>
    <row r="100" spans="1:3" s="1" customFormat="1" ht="99.95" customHeight="1" x14ac:dyDescent="0.25">
      <c r="A100" s="97" t="s">
        <v>103</v>
      </c>
      <c r="B100" s="65" t="str">
        <f>IF(VERFÜGUNG!$B$39='Daten &gt; 3 Monate'!A100,"JA","NEIN")</f>
        <v>NEIN</v>
      </c>
      <c r="C100" s="65">
        <v>3</v>
      </c>
    </row>
    <row r="101" spans="1:3" s="1" customFormat="1" ht="99.95" customHeight="1" x14ac:dyDescent="0.25">
      <c r="A101" s="97" t="s">
        <v>104</v>
      </c>
      <c r="B101" s="65" t="str">
        <f>IF(VERFÜGUNG!$B$39='Daten &gt; 3 Monate'!A101,"JA","NEIN")</f>
        <v>NEIN</v>
      </c>
      <c r="C101" s="65">
        <v>3</v>
      </c>
    </row>
    <row r="102" spans="1:3" s="1" customFormat="1" ht="99.95" customHeight="1" x14ac:dyDescent="0.25">
      <c r="A102" s="97" t="s">
        <v>105</v>
      </c>
      <c r="B102" s="65" t="str">
        <f>IF(VERFÜGUNG!$B$39='Daten &gt; 3 Monate'!A102,"JA","NEIN")</f>
        <v>NEIN</v>
      </c>
      <c r="C102" s="65">
        <v>3</v>
      </c>
    </row>
    <row r="103" spans="1:3" s="1" customFormat="1" ht="99.95" customHeight="1" x14ac:dyDescent="0.25">
      <c r="A103" s="97" t="s">
        <v>61</v>
      </c>
      <c r="B103" s="65" t="str">
        <f>IF(VERFÜGUNG!$B$39='Daten &gt; 3 Monate'!A103,"JA","NEIN")</f>
        <v>NEIN</v>
      </c>
      <c r="C103" s="65">
        <v>3</v>
      </c>
    </row>
    <row r="104" spans="1:3" s="1" customFormat="1" ht="99.95" customHeight="1" x14ac:dyDescent="0.25">
      <c r="A104" s="97" t="s">
        <v>62</v>
      </c>
      <c r="B104" s="65" t="str">
        <f>IF(VERFÜGUNG!$B$39='Daten &gt; 3 Monate'!A104,"JA","NEIN")</f>
        <v>NEIN</v>
      </c>
      <c r="C104" s="65">
        <v>3</v>
      </c>
    </row>
    <row r="105" spans="1:3" s="1" customFormat="1" ht="99.95" customHeight="1" x14ac:dyDescent="0.25">
      <c r="A105" s="97" t="s">
        <v>63</v>
      </c>
      <c r="B105" s="65" t="str">
        <f>IF(VERFÜGUNG!$B$39='Daten &gt; 3 Monate'!A105,"JA","NEIN")</f>
        <v>NEIN</v>
      </c>
      <c r="C105" s="65">
        <v>3</v>
      </c>
    </row>
    <row r="106" spans="1:3" s="1" customFormat="1" ht="99.95" customHeight="1" x14ac:dyDescent="0.25">
      <c r="A106" s="97" t="s">
        <v>64</v>
      </c>
      <c r="B106" s="65" t="str">
        <f>IF(VERFÜGUNG!$B$39='Daten &gt; 3 Monate'!A106,"JA","NEIN")</f>
        <v>NEIN</v>
      </c>
      <c r="C106" s="65">
        <v>3</v>
      </c>
    </row>
    <row r="107" spans="1:3" s="1" customFormat="1" ht="99.95" customHeight="1" x14ac:dyDescent="0.25">
      <c r="A107" s="97" t="s">
        <v>65</v>
      </c>
      <c r="B107" s="65" t="str">
        <f>IF(VERFÜGUNG!$B$39='Daten &gt; 3 Monate'!A107,"JA","NEIN")</f>
        <v>NEIN</v>
      </c>
      <c r="C107" s="65">
        <v>3</v>
      </c>
    </row>
    <row r="108" spans="1:3" s="1" customFormat="1" ht="99.95" customHeight="1" x14ac:dyDescent="0.25">
      <c r="A108" s="97" t="s">
        <v>66</v>
      </c>
      <c r="B108" s="65" t="str">
        <f>IF(VERFÜGUNG!$B$39='Daten &gt; 3 Monate'!A108,"JA","NEIN")</f>
        <v>NEIN</v>
      </c>
      <c r="C108" s="65">
        <v>3</v>
      </c>
    </row>
    <row r="109" spans="1:3" s="1" customFormat="1" ht="99.95" customHeight="1" x14ac:dyDescent="0.25">
      <c r="A109" s="103" t="s">
        <v>173</v>
      </c>
      <c r="B109" s="65" t="str">
        <f>IF(VERFÜGUNG!$B$39='Daten &gt; 3 Monate'!A109,"JA","NEIN")</f>
        <v>NEIN</v>
      </c>
      <c r="C109" s="65">
        <v>3</v>
      </c>
    </row>
    <row r="110" spans="1:3" s="1" customFormat="1" ht="99.95" customHeight="1" x14ac:dyDescent="0.25">
      <c r="A110" s="103" t="s">
        <v>174</v>
      </c>
      <c r="B110" s="65" t="str">
        <f>IF(VERFÜGUNG!$B$39='Daten &gt; 3 Monate'!A110,"JA","NEIN")</f>
        <v>NEIN</v>
      </c>
      <c r="C110" s="65">
        <v>3</v>
      </c>
    </row>
    <row r="111" spans="1:3" s="1" customFormat="1" ht="99.95" customHeight="1" x14ac:dyDescent="0.25">
      <c r="A111" s="97" t="s">
        <v>171</v>
      </c>
      <c r="B111" s="65" t="str">
        <f>IF(VERFÜGUNG!$B$39='Daten &gt; 3 Monate'!A111,"JA","NEIN")</f>
        <v>NEIN</v>
      </c>
      <c r="C111" s="65">
        <v>3</v>
      </c>
    </row>
    <row r="112" spans="1:3" s="1" customFormat="1" ht="99.95" customHeight="1" x14ac:dyDescent="0.25">
      <c r="A112" s="97" t="s">
        <v>106</v>
      </c>
      <c r="B112" s="65" t="str">
        <f>IF(VERFÜGUNG!$B$39='Daten &gt; 3 Monate'!A112,"JA","NEIN")</f>
        <v>NEIN</v>
      </c>
      <c r="C112" s="65">
        <v>3</v>
      </c>
    </row>
    <row r="113" spans="1:3" s="1" customFormat="1" ht="99.95" customHeight="1" x14ac:dyDescent="0.25">
      <c r="A113" s="97" t="s">
        <v>325</v>
      </c>
      <c r="B113" s="65" t="str">
        <f>IF(VERFÜGUNG!$B$39='Daten &gt; 3 Monate'!A113,"JA","NEIN")</f>
        <v>NEIN</v>
      </c>
      <c r="C113" s="65">
        <v>3</v>
      </c>
    </row>
    <row r="114" spans="1:3" s="1" customFormat="1" ht="99.95" customHeight="1" x14ac:dyDescent="0.25">
      <c r="A114" s="63"/>
      <c r="B114" s="65" t="str">
        <f>IF(VERFÜGUNG!$B$39='Daten &gt; 3 Monate'!A114,"JA","NEIN")</f>
        <v>NEIN</v>
      </c>
      <c r="C114" s="65">
        <v>0</v>
      </c>
    </row>
    <row r="115" spans="1:3" s="1" customFormat="1" ht="99.95" customHeight="1" x14ac:dyDescent="0.25">
      <c r="A115" s="96" t="s">
        <v>67</v>
      </c>
      <c r="B115" s="65" t="str">
        <f>IF(VERFÜGUNG!$B$39='Daten &gt; 3 Monate'!A115,"JA","NEIN")</f>
        <v>NEIN</v>
      </c>
      <c r="C115" s="65">
        <v>0</v>
      </c>
    </row>
    <row r="116" spans="1:3" s="1" customFormat="1" ht="99.95" customHeight="1" x14ac:dyDescent="0.25">
      <c r="A116" s="97" t="s">
        <v>2</v>
      </c>
      <c r="B116" s="65" t="str">
        <f>IF(VERFÜGUNG!$B$39='Daten &gt; 3 Monate'!A116,"JA","NEIN")</f>
        <v>NEIN</v>
      </c>
      <c r="C116" s="65">
        <v>4</v>
      </c>
    </row>
    <row r="117" spans="1:3" s="1" customFormat="1" ht="99.95" customHeight="1" x14ac:dyDescent="0.25">
      <c r="A117" s="97"/>
      <c r="B117" s="65" t="str">
        <f>IF(VERFÜGUNG!$B$39='Daten &gt; 3 Monate'!A117,"JA","NEIN")</f>
        <v>NEIN</v>
      </c>
      <c r="C117" s="65">
        <v>0</v>
      </c>
    </row>
    <row r="118" spans="1:3" s="1" customFormat="1" ht="99.95" customHeight="1" x14ac:dyDescent="0.25">
      <c r="A118" s="96" t="s">
        <v>107</v>
      </c>
      <c r="B118" s="65" t="str">
        <f>IF(VERFÜGUNG!$B$39='Daten &gt; 3 Monate'!A118,"JA","NEIN")</f>
        <v>NEIN</v>
      </c>
      <c r="C118" s="65">
        <v>0</v>
      </c>
    </row>
    <row r="119" spans="1:3" s="1" customFormat="1" ht="99.95" customHeight="1" x14ac:dyDescent="0.25">
      <c r="A119" s="97" t="s">
        <v>108</v>
      </c>
      <c r="B119" s="65" t="str">
        <f>IF(VERFÜGUNG!$B$39='Daten &gt; 3 Monate'!A119,"JA","NEIN")</f>
        <v>NEIN</v>
      </c>
      <c r="C119" s="65">
        <v>5</v>
      </c>
    </row>
    <row r="120" spans="1:3" s="1" customFormat="1" ht="99.95" customHeight="1" x14ac:dyDescent="0.25">
      <c r="A120" s="97" t="s">
        <v>109</v>
      </c>
      <c r="B120" s="65" t="str">
        <f>IF(VERFÜGUNG!$B$39='Daten &gt; 3 Monate'!A120,"JA","NEIN")</f>
        <v>NEIN</v>
      </c>
      <c r="C120" s="65">
        <v>5</v>
      </c>
    </row>
    <row r="121" spans="1:3" s="1" customFormat="1" ht="99.95" customHeight="1" x14ac:dyDescent="0.25">
      <c r="A121" s="97" t="s">
        <v>68</v>
      </c>
      <c r="B121" s="65" t="str">
        <f>IF(VERFÜGUNG!$B$39='Daten &gt; 3 Monate'!A121,"JA","NEIN")</f>
        <v>NEIN</v>
      </c>
      <c r="C121" s="65">
        <v>5</v>
      </c>
    </row>
    <row r="122" spans="1:3" s="1" customFormat="1" ht="99.95" customHeight="1" x14ac:dyDescent="0.25">
      <c r="A122" s="97" t="s">
        <v>110</v>
      </c>
      <c r="B122" s="65" t="str">
        <f>IF(VERFÜGUNG!$B$39='Daten &gt; 3 Monate'!A122,"JA","NEIN")</f>
        <v>NEIN</v>
      </c>
      <c r="C122" s="65">
        <v>5</v>
      </c>
    </row>
    <row r="123" spans="1:3" s="1" customFormat="1" ht="99.95" customHeight="1" x14ac:dyDescent="0.25">
      <c r="A123" s="97" t="s">
        <v>111</v>
      </c>
      <c r="B123" s="65" t="str">
        <f>IF(VERFÜGUNG!$B$39='Daten &gt; 3 Monate'!A123,"JA","NEIN")</f>
        <v>NEIN</v>
      </c>
      <c r="C123" s="65">
        <v>5</v>
      </c>
    </row>
    <row r="124" spans="1:3" s="1" customFormat="1" ht="99.95" customHeight="1" x14ac:dyDescent="0.25">
      <c r="A124" s="97" t="s">
        <v>112</v>
      </c>
      <c r="B124" s="65" t="str">
        <f>IF(VERFÜGUNG!$B$39='Daten &gt; 3 Monate'!A124,"JA","NEIN")</f>
        <v>NEIN</v>
      </c>
      <c r="C124" s="65">
        <v>5</v>
      </c>
    </row>
    <row r="125" spans="1:3" s="1" customFormat="1" ht="99.95" customHeight="1" x14ac:dyDescent="0.25">
      <c r="A125" s="97" t="s">
        <v>113</v>
      </c>
      <c r="B125" s="65" t="str">
        <f>IF(VERFÜGUNG!$B$39='Daten &gt; 3 Monate'!A125,"JA","NEIN")</f>
        <v>NEIN</v>
      </c>
      <c r="C125" s="65">
        <v>5</v>
      </c>
    </row>
    <row r="126" spans="1:3" s="1" customFormat="1" ht="99.95" customHeight="1" x14ac:dyDescent="0.25">
      <c r="A126" s="97" t="s">
        <v>114</v>
      </c>
      <c r="B126" s="65" t="str">
        <f>IF(VERFÜGUNG!$B$39='Daten &gt; 3 Monate'!A126,"JA","NEIN")</f>
        <v>NEIN</v>
      </c>
      <c r="C126" s="65">
        <v>5</v>
      </c>
    </row>
    <row r="127" spans="1:3" s="1" customFormat="1" ht="99.95" customHeight="1" x14ac:dyDescent="0.25">
      <c r="A127" s="97" t="s">
        <v>115</v>
      </c>
      <c r="B127" s="65" t="str">
        <f>IF(VERFÜGUNG!$B$39='Daten &gt; 3 Monate'!A127,"JA","NEIN")</f>
        <v>NEIN</v>
      </c>
      <c r="C127" s="65">
        <v>5</v>
      </c>
    </row>
    <row r="128" spans="1:3" s="1" customFormat="1" ht="99.95" customHeight="1" x14ac:dyDescent="0.25">
      <c r="A128" s="97" t="s">
        <v>162</v>
      </c>
      <c r="B128" s="65" t="str">
        <f>IF(VERFÜGUNG!$B$39='Daten &gt; 3 Monate'!A128,"JA","NEIN")</f>
        <v>NEIN</v>
      </c>
      <c r="C128" s="65">
        <v>5</v>
      </c>
    </row>
    <row r="129" spans="1:3" s="1" customFormat="1" ht="99.95" customHeight="1" x14ac:dyDescent="0.25">
      <c r="A129" s="63"/>
      <c r="B129" s="65" t="str">
        <f>IF(VERFÜGUNG!$B$39='Daten &gt; 3 Monate'!A129,"JA","NEIN")</f>
        <v>NEIN</v>
      </c>
      <c r="C129" s="65"/>
    </row>
    <row r="130" spans="1:3" s="1" customFormat="1" ht="99.95" customHeight="1" x14ac:dyDescent="0.25">
      <c r="A130" s="63"/>
      <c r="B130" s="65" t="str">
        <f>IF(VERFÜGUNG!$B$39='Daten &gt; 3 Monate'!A130,"JA","NEIN")</f>
        <v>NEIN</v>
      </c>
      <c r="C130" s="65"/>
    </row>
    <row r="131" spans="1:3" s="1" customFormat="1" ht="99.95" customHeight="1" x14ac:dyDescent="0.25">
      <c r="A131" s="63"/>
      <c r="B131" s="65" t="str">
        <f>IF(VERFÜGUNG!$B$39='Daten &gt; 3 Monate'!A131,"JA","NEIN")</f>
        <v>NEIN</v>
      </c>
      <c r="C131" s="65"/>
    </row>
    <row r="132" spans="1:3" s="1" customFormat="1" ht="99.95" customHeight="1" x14ac:dyDescent="0.25">
      <c r="A132" s="63"/>
      <c r="B132" s="65" t="str">
        <f>IF(VERFÜGUNG!$B$39='Daten &gt; 3 Monate'!A132,"JA","NEIN")</f>
        <v>NEIN</v>
      </c>
      <c r="C132" s="65"/>
    </row>
    <row r="133" spans="1:3" s="1" customFormat="1" ht="99.95" customHeight="1" x14ac:dyDescent="0.25">
      <c r="A133" s="63"/>
      <c r="B133" s="65" t="str">
        <f>IF(VERFÜGUNG!$B$39='Daten &gt; 3 Monate'!A133,"JA","NEIN")</f>
        <v>NEIN</v>
      </c>
      <c r="C133" s="65"/>
    </row>
    <row r="134" spans="1:3" s="1" customFormat="1" ht="99.95" customHeight="1" x14ac:dyDescent="0.25">
      <c r="A134" s="63"/>
      <c r="B134" s="65" t="str">
        <f>IF(VERFÜGUNG!$B$39='Daten &gt; 3 Monate'!A134,"JA","NEIN")</f>
        <v>NEIN</v>
      </c>
      <c r="C134" s="65"/>
    </row>
    <row r="135" spans="1:3" s="1" customFormat="1" ht="99.95" customHeight="1" x14ac:dyDescent="0.25">
      <c r="A135" s="63"/>
      <c r="B135" s="65" t="str">
        <f>IF(VERFÜGUNG!$B$39='Daten &gt; 3 Monate'!A135,"JA","NEIN")</f>
        <v>NEIN</v>
      </c>
      <c r="C135" s="65"/>
    </row>
    <row r="136" spans="1:3" s="1" customFormat="1" ht="99.95" customHeight="1" x14ac:dyDescent="0.25">
      <c r="A136" s="63"/>
      <c r="B136" s="65" t="str">
        <f>IF(VERFÜGUNG!$B$39='Daten &gt; 3 Monate'!A136,"JA","NEIN")</f>
        <v>NEIN</v>
      </c>
      <c r="C136" s="65"/>
    </row>
    <row r="137" spans="1:3" s="1" customFormat="1" ht="99.95" customHeight="1" x14ac:dyDescent="0.25">
      <c r="A137" s="63"/>
      <c r="B137" s="65" t="str">
        <f>IF(VERFÜGUNG!$B$39='Daten &gt; 3 Monate'!A137,"JA","NEIN")</f>
        <v>NEIN</v>
      </c>
      <c r="C137" s="65"/>
    </row>
    <row r="138" spans="1:3" s="1" customFormat="1" ht="99.95" customHeight="1" x14ac:dyDescent="0.25">
      <c r="A138" s="63"/>
      <c r="B138" s="65" t="str">
        <f>IF(VERFÜGUNG!$B$39='Daten &gt; 3 Monate'!A138,"JA","NEIN")</f>
        <v>NEIN</v>
      </c>
      <c r="C138" s="65"/>
    </row>
    <row r="139" spans="1:3" s="1" customFormat="1" ht="99.95" customHeight="1" x14ac:dyDescent="0.25">
      <c r="A139" s="63"/>
      <c r="B139" s="65" t="str">
        <f>IF(VERFÜGUNG!$B$39='Daten &gt; 3 Monate'!A139,"JA","NEIN")</f>
        <v>NEIN</v>
      </c>
      <c r="C139" s="65"/>
    </row>
    <row r="140" spans="1:3" s="1" customFormat="1" ht="99.95" customHeight="1" x14ac:dyDescent="0.25">
      <c r="A140" s="63"/>
      <c r="B140" s="65" t="str">
        <f>IF(VERFÜGUNG!$B$39='Daten &gt; 3 Monate'!A140,"JA","NEIN")</f>
        <v>NEIN</v>
      </c>
      <c r="C140" s="65"/>
    </row>
    <row r="141" spans="1:3" s="1" customFormat="1" ht="99.95" customHeight="1" x14ac:dyDescent="0.25">
      <c r="A141" s="63"/>
      <c r="B141" s="65" t="str">
        <f>IF(VERFÜGUNG!$B$39='Daten &gt; 3 Monate'!A141,"JA","NEIN")</f>
        <v>NEIN</v>
      </c>
      <c r="C141" s="65"/>
    </row>
    <row r="142" spans="1:3" s="1" customFormat="1" ht="99.95" customHeight="1" x14ac:dyDescent="0.25">
      <c r="A142" s="63"/>
      <c r="B142" s="65" t="str">
        <f>IF(VERFÜGUNG!$B$39='Daten &gt; 3 Monate'!A142,"JA","NEIN")</f>
        <v>NEIN</v>
      </c>
      <c r="C142" s="65"/>
    </row>
    <row r="143" spans="1:3" s="1" customFormat="1" ht="99.95" customHeight="1" x14ac:dyDescent="0.25">
      <c r="A143" s="63"/>
      <c r="B143" s="65" t="str">
        <f>IF(VERFÜGUNG!$B$39='Daten &gt; 3 Monate'!A143,"JA","NEIN")</f>
        <v>NEIN</v>
      </c>
      <c r="C143" s="65"/>
    </row>
    <row r="144" spans="1:3" s="1" customFormat="1" ht="99.95" customHeight="1" x14ac:dyDescent="0.25">
      <c r="A144" s="63"/>
      <c r="B144" s="65" t="str">
        <f>IF(VERFÜGUNG!$B$39='Daten &gt; 3 Monate'!A144,"JA","NEIN")</f>
        <v>NEIN</v>
      </c>
      <c r="C144" s="65"/>
    </row>
    <row r="145" spans="1:4" s="1" customFormat="1" ht="99.95" customHeight="1" x14ac:dyDescent="0.25">
      <c r="A145" s="63"/>
      <c r="B145" s="65" t="str">
        <f>IF(VERFÜGUNG!$B$39='Daten &gt; 3 Monate'!A145,"JA","NEIN")</f>
        <v>NEIN</v>
      </c>
      <c r="C145" s="65"/>
    </row>
    <row r="146" spans="1:4" s="1" customFormat="1" ht="99.95" customHeight="1" x14ac:dyDescent="0.25">
      <c r="A146" s="63"/>
      <c r="B146" s="65" t="str">
        <f>IF(VERFÜGUNG!$B$39='Daten &gt; 3 Monate'!A146,"JA","NEIN")</f>
        <v>NEIN</v>
      </c>
      <c r="C146" s="65"/>
    </row>
    <row r="147" spans="1:4" s="1" customFormat="1" ht="99.95" customHeight="1" x14ac:dyDescent="0.25">
      <c r="A147" s="63"/>
      <c r="B147" s="65" t="str">
        <f>IF(VERFÜGUNG!$B$39='Daten &gt; 3 Monate'!A147,"JA","NEIN")</f>
        <v>NEIN</v>
      </c>
      <c r="C147" s="65"/>
    </row>
    <row r="148" spans="1:4" s="1" customFormat="1" ht="99.95" customHeight="1" x14ac:dyDescent="0.25">
      <c r="A148" s="63"/>
      <c r="B148" s="65" t="str">
        <f>IF(VERFÜGUNG!$B$39='Daten &gt; 3 Monate'!A148,"JA","NEIN")</f>
        <v>NEIN</v>
      </c>
      <c r="C148" s="65"/>
    </row>
    <row r="149" spans="1:4" s="1" customFormat="1" ht="99.95" customHeight="1" x14ac:dyDescent="0.25">
      <c r="A149" s="63"/>
      <c r="B149" s="65" t="str">
        <f>IF(VERFÜGUNG!$B$39='Daten &gt; 3 Monate'!A149,"JA","NEIN")</f>
        <v>NEIN</v>
      </c>
      <c r="C149" s="65"/>
    </row>
    <row r="150" spans="1:4" s="1" customFormat="1" ht="99.95" customHeight="1" x14ac:dyDescent="0.25">
      <c r="A150" s="63"/>
      <c r="B150" s="65" t="str">
        <f>IF(VERFÜGUNG!$B$39='Daten &gt; 3 Monate'!A150,"JA","NEIN")</f>
        <v>NEIN</v>
      </c>
      <c r="C150" s="65"/>
    </row>
    <row r="151" spans="1:4" s="1" customFormat="1" ht="99.95" customHeight="1" x14ac:dyDescent="0.25">
      <c r="A151" s="63"/>
      <c r="B151" s="65" t="str">
        <f>IF(VERFÜGUNG!$B$39='Daten &gt; 3 Monate'!A151,"JA","NEIN")</f>
        <v>NEIN</v>
      </c>
      <c r="C151" s="65"/>
    </row>
    <row r="152" spans="1:4" s="1" customFormat="1" ht="99.95" customHeight="1" x14ac:dyDescent="0.25">
      <c r="A152" s="63"/>
      <c r="B152" s="65" t="str">
        <f>IF(VERFÜGUNG!$B$39='Daten &gt; 3 Monate'!A152,"JA","NEIN")</f>
        <v>NEIN</v>
      </c>
      <c r="C152" s="65"/>
    </row>
    <row r="153" spans="1:4" s="1" customFormat="1" ht="99.95" customHeight="1" x14ac:dyDescent="0.25">
      <c r="A153" s="63"/>
      <c r="B153" s="65" t="str">
        <f>IF(VERFÜGUNG!$B$39='Daten &gt; 3 Monate'!A153,"JA","NEIN")</f>
        <v>NEIN</v>
      </c>
      <c r="C153" s="65"/>
    </row>
    <row r="154" spans="1:4" s="1" customFormat="1" ht="99.95" customHeight="1" x14ac:dyDescent="0.25">
      <c r="A154" s="63"/>
      <c r="B154" s="65" t="str">
        <f>IF(VERFÜGUNG!$B$39='Daten &gt; 3 Monate'!A154,"JA","NEIN")</f>
        <v>NEIN</v>
      </c>
      <c r="C154" s="65"/>
    </row>
    <row r="155" spans="1:4" s="1" customFormat="1" ht="99.95" customHeight="1" x14ac:dyDescent="0.25">
      <c r="A155" s="101"/>
      <c r="B155" s="71" t="str">
        <f>IF(VERFÜGUNG!$B$39='Daten &gt; 3 Monate'!A155,"JA","NEIN")</f>
        <v>NEIN</v>
      </c>
      <c r="C155" s="71"/>
    </row>
    <row r="156" spans="1:4" s="1" customFormat="1" ht="24" customHeight="1" x14ac:dyDescent="0.25"/>
    <row r="157" spans="1:4" ht="60" customHeight="1" x14ac:dyDescent="0.25">
      <c r="A157" s="87" t="s">
        <v>317</v>
      </c>
      <c r="B157" s="88" t="s">
        <v>318</v>
      </c>
      <c r="C157" s="89" t="s">
        <v>311</v>
      </c>
      <c r="D157" s="90" t="s">
        <v>319</v>
      </c>
    </row>
    <row r="158" spans="1:4" ht="60" customHeight="1" x14ac:dyDescent="0.25">
      <c r="A158" s="83">
        <f>VLOOKUP("JA",B4:C155,2,FALSE)</f>
        <v>1</v>
      </c>
      <c r="B158" s="85">
        <v>0</v>
      </c>
      <c r="C158" s="92" t="s">
        <v>312</v>
      </c>
      <c r="D158" s="93" t="str">
        <f>VLOOKUP(A158,B158:C163,2,FALSE)</f>
        <v>Diese Person ist nach § 7 Abs. 1 Satz 2 Nr. 3 SGB II vom Leistungsbezug ausgeschlossen, da die Person unter § 1 AsylbLG fällt.</v>
      </c>
    </row>
    <row r="159" spans="1:4" ht="60" customHeight="1" x14ac:dyDescent="0.25">
      <c r="A159" s="1"/>
      <c r="B159" s="75">
        <v>1</v>
      </c>
      <c r="C159" s="94" t="s">
        <v>163</v>
      </c>
      <c r="D159" s="1"/>
    </row>
    <row r="160" spans="1:4" ht="60" customHeight="1" x14ac:dyDescent="0.25">
      <c r="A160" s="1"/>
      <c r="B160" s="75">
        <v>2</v>
      </c>
      <c r="C160" s="94" t="s">
        <v>164</v>
      </c>
      <c r="D160" s="1"/>
    </row>
    <row r="161" spans="1:4" ht="60" customHeight="1" x14ac:dyDescent="0.25">
      <c r="A161" s="1"/>
      <c r="B161" s="75">
        <v>3</v>
      </c>
      <c r="C161" s="94" t="s">
        <v>165</v>
      </c>
      <c r="D161" s="1"/>
    </row>
    <row r="162" spans="1:4" ht="60" customHeight="1" x14ac:dyDescent="0.25">
      <c r="A162" s="1"/>
      <c r="B162" s="75">
        <v>4</v>
      </c>
      <c r="C162" s="94" t="s">
        <v>166</v>
      </c>
      <c r="D162" s="1"/>
    </row>
    <row r="163" spans="1:4" ht="60" customHeight="1" x14ac:dyDescent="0.25">
      <c r="A163" s="1"/>
      <c r="B163" s="75">
        <v>5</v>
      </c>
      <c r="C163" s="94" t="s">
        <v>167</v>
      </c>
      <c r="D163" s="1"/>
    </row>
    <row r="164" spans="1:4" ht="60" customHeight="1" x14ac:dyDescent="0.25">
      <c r="A164" s="1"/>
      <c r="B164" s="75">
        <v>6</v>
      </c>
      <c r="C164" s="72"/>
      <c r="D164" s="1"/>
    </row>
    <row r="165" spans="1:4" ht="60" customHeight="1" x14ac:dyDescent="0.25">
      <c r="A165" s="1"/>
      <c r="B165" s="75">
        <v>7</v>
      </c>
      <c r="C165" s="73"/>
      <c r="D165" s="1"/>
    </row>
    <row r="166" spans="1:4" ht="60" customHeight="1" x14ac:dyDescent="0.25">
      <c r="A166" s="1"/>
      <c r="B166" s="75">
        <v>8</v>
      </c>
      <c r="C166" s="73"/>
      <c r="D166" s="1"/>
    </row>
    <row r="167" spans="1:4" ht="60" customHeight="1" x14ac:dyDescent="0.25">
      <c r="A167" s="1"/>
      <c r="B167" s="75">
        <v>9</v>
      </c>
      <c r="C167" s="73"/>
      <c r="D167" s="1"/>
    </row>
    <row r="168" spans="1:4" ht="60" customHeight="1" x14ac:dyDescent="0.25">
      <c r="A168" s="1"/>
      <c r="B168" s="75">
        <v>10</v>
      </c>
      <c r="C168" s="73"/>
      <c r="D168" s="1"/>
    </row>
  </sheetData>
  <pageMargins left="0.7" right="0.7" top="0.78740157499999996" bottom="0.78740157499999996" header="0.3" footer="0.3"/>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prosozial</vt:lpstr>
      <vt:lpstr>VERFÜGUNG</vt:lpstr>
      <vt:lpstr>Quellen (ALT)</vt:lpstr>
      <vt:lpstr>Daten &lt; 3 Monate</vt:lpstr>
      <vt:lpstr>Daten &gt; 3 Monate</vt:lpstr>
    </vt:vector>
  </TitlesOfParts>
  <Company>Stadt Göttingen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Barbian, Jochen</dc:creator>
  <cp:lastModifiedBy>Bruns, Heike</cp:lastModifiedBy>
  <cp:lastPrinted>2023-02-24T13:33:10Z</cp:lastPrinted>
  <dcterms:created xsi:type="dcterms:W3CDTF">2019-05-13T09:39:08Z</dcterms:created>
  <dcterms:modified xsi:type="dcterms:W3CDTF">2023-07-12T12:42:43Z</dcterms:modified>
</cp:coreProperties>
</file>